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moto\Desktop\"/>
    </mc:Choice>
  </mc:AlternateContent>
  <xr:revisionPtr revIDLastSave="0" documentId="8_{704C0566-5908-4AE7-B2B4-C3BCB351B878}" xr6:coauthVersionLast="47" xr6:coauthVersionMax="47" xr10:uidLastSave="{00000000-0000-0000-0000-000000000000}"/>
  <bookViews>
    <workbookView xWindow="28680" yWindow="-12030" windowWidth="29040" windowHeight="16440" xr2:uid="{C5C8415F-3622-45A9-9ACD-90279D7F468A}"/>
  </bookViews>
  <sheets>
    <sheet name="臨床試験研究経費ポイント算出表" sheetId="1" r:id="rId1"/>
  </sheets>
  <definedNames>
    <definedName name="_Toc250470550" localSheetId="0">臨床試験研究経費ポイント算出表!$A$3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1" i="1"/>
  <c r="J22" i="1"/>
  <c r="J23" i="1"/>
  <c r="J24" i="1"/>
  <c r="J20" i="1"/>
  <c r="J17" i="1"/>
  <c r="J11" i="1"/>
  <c r="J12" i="1"/>
  <c r="J13" i="1"/>
  <c r="J14" i="1"/>
  <c r="J15" i="1"/>
  <c r="J16" i="1"/>
  <c r="J10" i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J25" i="1"/>
  <c r="J26" i="1"/>
  <c r="J27" i="1"/>
  <c r="J28" i="1"/>
  <c r="J29" i="1"/>
  <c r="J33" i="1" l="1"/>
  <c r="J32" i="1"/>
  <c r="G36" i="1" s="1"/>
</calcChain>
</file>

<file path=xl/sharedStrings.xml><?xml version="1.0" encoding="utf-8"?>
<sst xmlns="http://schemas.openxmlformats.org/spreadsheetml/2006/main" count="111" uniqueCount="108">
  <si>
    <r>
      <t xml:space="preserve">         </t>
    </r>
    <r>
      <rPr>
        <sz val="11"/>
        <color theme="1"/>
        <rFont val="ＭＳ 明朝"/>
        <family val="1"/>
        <charset val="128"/>
      </rPr>
      <t>臨床試験研究費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＝　①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＋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②</t>
    </r>
    <phoneticPr fontId="1"/>
  </si>
  <si>
    <r>
      <t xml:space="preserve">         </t>
    </r>
    <r>
      <rPr>
        <sz val="11"/>
        <color theme="1"/>
        <rFont val="ＭＳ 明朝"/>
        <family val="1"/>
        <charset val="128"/>
      </rPr>
      <t>合計ポイント数の２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×　６</t>
    </r>
    <r>
      <rPr>
        <sz val="11"/>
        <color theme="1"/>
        <rFont val="Century"/>
        <family val="1"/>
      </rPr>
      <t>,</t>
    </r>
    <r>
      <rPr>
        <sz val="11"/>
        <color theme="1"/>
        <rFont val="ＭＳ 明朝"/>
        <family val="1"/>
        <charset val="128"/>
      </rPr>
      <t>０００円</t>
    </r>
    <r>
      <rPr>
        <sz val="11"/>
        <color theme="1"/>
        <rFont val="Century"/>
        <family val="1"/>
      </rPr>
      <t xml:space="preserve">            </t>
    </r>
    <r>
      <rPr>
        <sz val="11"/>
        <color theme="1"/>
        <rFont val="ＭＳ 明朝"/>
        <family val="1"/>
        <charset val="128"/>
      </rPr>
      <t>－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②</t>
    </r>
    <phoneticPr fontId="1"/>
  </si>
  <si>
    <t>- ①</t>
    <phoneticPr fontId="1"/>
  </si>
  <si>
    <t>例</t>
    <rPh sb="0" eb="1">
      <t>レイ</t>
    </rPh>
    <phoneticPr fontId="1"/>
  </si>
  <si>
    <r>
      <t xml:space="preserve"> </t>
    </r>
    <r>
      <rPr>
        <sz val="11"/>
        <color theme="1"/>
        <rFont val="ＭＳ 明朝"/>
        <family val="1"/>
        <charset val="128"/>
      </rPr>
      <t>算出額：合計ポイント数の１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×　６</t>
    </r>
    <r>
      <rPr>
        <sz val="11"/>
        <color theme="1"/>
        <rFont val="Century"/>
        <family val="1"/>
      </rPr>
      <t>,</t>
    </r>
    <r>
      <rPr>
        <sz val="11"/>
        <color theme="1"/>
        <rFont val="ＭＳ 明朝"/>
        <family val="1"/>
        <charset val="128"/>
      </rPr>
      <t>０００円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×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症例数　</t>
    </r>
    <phoneticPr fontId="1"/>
  </si>
  <si>
    <t>２．Ｒ及びＳの合計ポイント数</t>
  </si>
  <si>
    <r>
      <t xml:space="preserve">    </t>
    </r>
    <r>
      <rPr>
        <sz val="11"/>
        <color theme="1"/>
        <rFont val="ＭＳ 明朝"/>
        <family val="1"/>
        <charset val="128"/>
      </rPr>
      <t>　合計ポイント数　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　</t>
    </r>
  </si>
  <si>
    <t>１．Ｒ及びＳを除いた合計ポイント数</t>
  </si>
  <si>
    <r>
      <t xml:space="preserve">    </t>
    </r>
    <r>
      <rPr>
        <sz val="11"/>
        <color theme="1"/>
        <rFont val="ＭＳ 明朝"/>
        <family val="1"/>
        <charset val="128"/>
      </rPr>
      <t>　　　　</t>
    </r>
  </si>
  <si>
    <t>Ⅰ相</t>
  </si>
  <si>
    <t>Ⅱ相・Ⅲ相</t>
  </si>
  <si>
    <t>相の種類</t>
  </si>
  <si>
    <t>Ｔ</t>
  </si>
  <si>
    <t>５１枚以上</t>
  </si>
  <si>
    <t>３１～５０枚</t>
  </si>
  <si>
    <t>３０枚以内</t>
  </si>
  <si>
    <t>承認申請に使用される文書等の作成</t>
    <phoneticPr fontId="1"/>
  </si>
  <si>
    <t>Ｓ</t>
  </si>
  <si>
    <t>回</t>
    <phoneticPr fontId="1"/>
  </si>
  <si>
    <t>症例発表</t>
  </si>
  <si>
    <t>Ｒ</t>
  </si>
  <si>
    <r>
      <t>×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回数</t>
    </r>
  </si>
  <si>
    <t>生検回数</t>
  </si>
  <si>
    <t>Ｑ</t>
  </si>
  <si>
    <r>
      <t>×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回数</t>
    </r>
    <phoneticPr fontId="1"/>
  </si>
  <si>
    <t>特殊検査のための
検体採取回数</t>
    <phoneticPr fontId="1"/>
  </si>
  <si>
    <t>Ｐ</t>
  </si>
  <si>
    <r>
      <t>×</t>
    </r>
    <r>
      <rPr>
        <u/>
        <sz val="11"/>
        <color theme="1"/>
        <rFont val="Century"/>
        <family val="1"/>
      </rPr>
      <t xml:space="preserve"> </t>
    </r>
    <r>
      <rPr>
        <u/>
        <sz val="11"/>
        <color theme="1"/>
        <rFont val="ＭＳ 明朝"/>
        <family val="1"/>
        <charset val="128"/>
      </rPr>
      <t>回数</t>
    </r>
    <r>
      <rPr>
        <sz val="9"/>
        <color theme="1"/>
        <rFont val="Century"/>
        <family val="1"/>
      </rPr>
      <t>  </t>
    </r>
  </si>
  <si>
    <t>認知機能評価回数</t>
  </si>
  <si>
    <t>Ｏ</t>
  </si>
  <si>
    <t>侵襲的機能検査及び
画像診断回数</t>
    <phoneticPr fontId="1"/>
  </si>
  <si>
    <t>Ｎ</t>
  </si>
  <si>
    <t>１００以上</t>
  </si>
  <si>
    <t>５０～９９</t>
  </si>
  <si>
    <r>
      <t>４９以下</t>
    </r>
    <r>
      <rPr>
        <sz val="9"/>
        <color rgb="FF000000"/>
        <rFont val="Century"/>
        <family val="1"/>
      </rPr>
      <t> </t>
    </r>
  </si>
  <si>
    <t>一般的臨床検査＋
非侵襲的機能検査
及び画像診断項目数</t>
    <phoneticPr fontId="1"/>
  </si>
  <si>
    <t>Ｍ</t>
  </si>
  <si>
    <t>１０以上</t>
  </si>
  <si>
    <r>
      <t>５～９</t>
    </r>
    <r>
      <rPr>
        <sz val="9"/>
        <color rgb="FF000000"/>
        <rFont val="Century"/>
        <family val="1"/>
      </rPr>
      <t> </t>
    </r>
  </si>
  <si>
    <t>４以下</t>
  </si>
  <si>
    <t>臨床症状観察項目数</t>
  </si>
  <si>
    <t>Ｌ</t>
  </si>
  <si>
    <t>５～９</t>
  </si>
  <si>
    <t>チェックポイントの
経過観察回数</t>
    <phoneticPr fontId="1"/>
  </si>
  <si>
    <t>Ｋ</t>
  </si>
  <si>
    <t>３０以上</t>
  </si>
  <si>
    <t>２０～２９</t>
  </si>
  <si>
    <t>１９以下</t>
  </si>
  <si>
    <t>被験者の選出
(適格＋除外基準数)</t>
    <phoneticPr fontId="1"/>
  </si>
  <si>
    <t>Ｊ</t>
  </si>
  <si>
    <t>乳児・新生児</t>
  </si>
  <si>
    <t>小　　児
成　　人
(高齢者､肝､腎障害等合併有)</t>
    <phoneticPr fontId="1"/>
  </si>
  <si>
    <t>成　　人</t>
  </si>
  <si>
    <t>被験者層</t>
  </si>
  <si>
    <t>Ｉ</t>
  </si>
  <si>
    <t>週</t>
    <rPh sb="0" eb="1">
      <t>シュウ</t>
    </rPh>
    <phoneticPr fontId="1"/>
  </si>
  <si>
    <t>５０週以上は、２５週毎に９ポイント加算する。</t>
    <phoneticPr fontId="1"/>
  </si>
  <si>
    <t>２５～４９週</t>
    <phoneticPr fontId="1"/>
  </si>
  <si>
    <t>５～２４週</t>
  </si>
  <si>
    <t>４週間以内</t>
  </si>
  <si>
    <t>治験薬の投与期間</t>
  </si>
  <si>
    <t>Ｈ</t>
  </si>
  <si>
    <t>静注・特殊</t>
  </si>
  <si>
    <t>皮下・筋注</t>
  </si>
  <si>
    <t>内用・外用</t>
  </si>
  <si>
    <t>治験薬の投与経路</t>
  </si>
  <si>
    <t>Ｇ</t>
  </si>
  <si>
    <t>全面禁止</t>
  </si>
  <si>
    <t>同効薬のみ禁止 </t>
    <phoneticPr fontId="1"/>
  </si>
  <si>
    <t>同効薬でも不変使用可</t>
    <phoneticPr fontId="1"/>
  </si>
  <si>
    <t>併用薬の使用</t>
  </si>
  <si>
    <t>Ｆ</t>
  </si>
  <si>
    <t>使　用</t>
  </si>
  <si>
    <t>プラセボの使用</t>
  </si>
  <si>
    <t>Ｅ</t>
  </si>
  <si>
    <t>二重盲検</t>
  </si>
  <si>
    <t>単盲検</t>
  </si>
  <si>
    <t>オープン</t>
  </si>
  <si>
    <t>デザイン</t>
  </si>
  <si>
    <t>Ｄ</t>
  </si>
  <si>
    <r>
      <t>未</t>
    </r>
    <r>
      <rPr>
        <sz val="11"/>
        <color rgb="FF000000"/>
        <rFont val="Century"/>
        <family val="1"/>
      </rPr>
      <t xml:space="preserve"> </t>
    </r>
    <r>
      <rPr>
        <sz val="11"/>
        <color rgb="FF000000"/>
        <rFont val="ＭＳ 明朝"/>
        <family val="1"/>
        <charset val="128"/>
      </rPr>
      <t>承</t>
    </r>
    <r>
      <rPr>
        <sz val="11"/>
        <color rgb="FF000000"/>
        <rFont val="Century"/>
        <family val="1"/>
      </rPr>
      <t xml:space="preserve"> </t>
    </r>
    <r>
      <rPr>
        <sz val="11"/>
        <color rgb="FF000000"/>
        <rFont val="ＭＳ 明朝"/>
        <family val="1"/>
        <charset val="128"/>
      </rPr>
      <t>認</t>
    </r>
  </si>
  <si>
    <t>同一適応に欧米で承認</t>
    <phoneticPr fontId="1"/>
  </si>
  <si>
    <t>他の適応に国内で承認</t>
    <phoneticPr fontId="1"/>
  </si>
  <si>
    <t>治験薬製造承認の状況</t>
    <phoneticPr fontId="1"/>
  </si>
  <si>
    <t>Ｃ</t>
  </si>
  <si>
    <t>入　院</t>
  </si>
  <si>
    <t>外　　来</t>
  </si>
  <si>
    <t>入院・外来の別</t>
  </si>
  <si>
    <t>Ｂ</t>
  </si>
  <si>
    <t>重症・重篤</t>
  </si>
  <si>
    <t>中等度</t>
  </si>
  <si>
    <t>軽　　症</t>
  </si>
  <si>
    <t>対象疾患の重症度</t>
  </si>
  <si>
    <t>Ａ</t>
  </si>
  <si>
    <t>数</t>
  </si>
  <si>
    <r>
      <t>(</t>
    </r>
    <r>
      <rPr>
        <sz val="11"/>
        <color theme="1"/>
        <rFont val="ＭＳ 明朝"/>
        <family val="1"/>
        <charset val="128"/>
      </rPr>
      <t>ウエイト×５</t>
    </r>
    <r>
      <rPr>
        <sz val="11"/>
        <color theme="1"/>
        <rFont val="Century"/>
        <family val="1"/>
      </rPr>
      <t>)</t>
    </r>
  </si>
  <si>
    <r>
      <t>(</t>
    </r>
    <r>
      <rPr>
        <sz val="11"/>
        <color theme="1"/>
        <rFont val="ＭＳ 明朝"/>
        <family val="1"/>
        <charset val="128"/>
      </rPr>
      <t>ウエイト×３</t>
    </r>
    <r>
      <rPr>
        <sz val="11"/>
        <color theme="1"/>
        <rFont val="Century"/>
        <family val="1"/>
      </rPr>
      <t>)</t>
    </r>
  </si>
  <si>
    <r>
      <t>(</t>
    </r>
    <r>
      <rPr>
        <sz val="11"/>
        <color theme="1"/>
        <rFont val="ＭＳ 明朝"/>
        <family val="1"/>
        <charset val="128"/>
      </rPr>
      <t>ウエイト×１</t>
    </r>
    <r>
      <rPr>
        <sz val="11"/>
        <color theme="1"/>
        <rFont val="Century"/>
        <family val="1"/>
      </rPr>
      <t>)</t>
    </r>
  </si>
  <si>
    <t>ポイント</t>
  </si>
  <si>
    <t>Ⅲ</t>
  </si>
  <si>
    <t>Ⅱ</t>
  </si>
  <si>
    <t>Ⅰ</t>
  </si>
  <si>
    <t>ポ　　　　イ　　　　ン　　　　ト</t>
  </si>
  <si>
    <t>ウエイト</t>
    <phoneticPr fontId="1"/>
  </si>
  <si>
    <t>要　　　　素</t>
  </si>
  <si>
    <t>投与期間対応表</t>
    <rPh sb="0" eb="4">
      <t>トウヨキカン</t>
    </rPh>
    <rPh sb="4" eb="7">
      <t>タイオウヒョウ</t>
    </rPh>
    <phoneticPr fontId="1"/>
  </si>
  <si>
    <t>臨床試験研究経費ポイント算出表</t>
    <phoneticPr fontId="1"/>
  </si>
  <si>
    <t>整理番号</t>
    <rPh sb="0" eb="2">
      <t>セイリ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</si>
</sst>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0"/>
      <color theme="1"/>
      <name val="Century"/>
      <family val="1"/>
    </font>
    <font>
      <sz val="11"/>
      <color rgb="FF00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"/>
      <name val="Century"/>
      <family val="1"/>
    </font>
    <font>
      <sz val="9"/>
      <color rgb="FF000000"/>
      <name val="Century"/>
      <family val="1"/>
    </font>
    <font>
      <sz val="11"/>
      <color rgb="FF000000"/>
      <name val="Century"/>
      <family val="1"/>
    </font>
    <font>
      <sz val="9.5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indexed="64"/>
      </right>
      <top/>
      <bottom/>
      <diagonal/>
    </border>
    <border>
      <left style="thin">
        <color rgb="FF000000"/>
      </left>
      <right style="hair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2" borderId="0" xfId="0" applyFill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822BF-FCA6-4649-B44C-50EA9E032398}">
  <dimension ref="A1:N45"/>
  <sheetViews>
    <sheetView tabSelected="1" workbookViewId="0">
      <selection activeCell="M33" sqref="M33"/>
    </sheetView>
  </sheetViews>
  <sheetFormatPr defaultRowHeight="18" x14ac:dyDescent="0.45"/>
  <cols>
    <col min="1" max="1" width="5.5" customWidth="1"/>
    <col min="2" max="2" width="18.59765625" customWidth="1"/>
    <col min="3" max="3" width="5.5" customWidth="1"/>
    <col min="4" max="4" width="4.59765625" customWidth="1"/>
    <col min="5" max="5" width="14.59765625" customWidth="1"/>
    <col min="6" max="6" width="4.59765625" customWidth="1"/>
    <col min="7" max="7" width="14.59765625" customWidth="1"/>
    <col min="8" max="8" width="4.59765625" customWidth="1"/>
    <col min="9" max="9" width="14.59765625" customWidth="1"/>
    <col min="10" max="10" width="9.19921875" customWidth="1"/>
  </cols>
  <sheetData>
    <row r="1" spans="1:14" ht="18.600000000000001" thickBot="1" x14ac:dyDescent="0.5">
      <c r="A1" s="29"/>
      <c r="B1" s="33"/>
      <c r="C1" s="33"/>
      <c r="D1" s="33"/>
      <c r="E1" s="33"/>
      <c r="F1" s="33"/>
      <c r="G1" s="34" t="s">
        <v>107</v>
      </c>
      <c r="H1" s="51"/>
      <c r="I1" s="52"/>
      <c r="J1" s="53"/>
    </row>
    <row r="2" spans="1:14" x14ac:dyDescent="0.45">
      <c r="A2" s="29"/>
      <c r="B2" s="33"/>
      <c r="C2" s="33"/>
      <c r="D2" s="33"/>
      <c r="E2" s="33"/>
      <c r="F2" s="33"/>
      <c r="G2" s="33"/>
      <c r="H2" s="33"/>
      <c r="I2" s="29"/>
      <c r="J2" s="33"/>
      <c r="L2" s="32"/>
    </row>
    <row r="3" spans="1:14" ht="22.2" x14ac:dyDescent="0.45">
      <c r="A3" s="59" t="s">
        <v>106</v>
      </c>
      <c r="B3" s="59"/>
      <c r="C3" s="59"/>
      <c r="D3" s="59"/>
      <c r="E3" s="59"/>
      <c r="F3" s="59"/>
      <c r="G3" s="59"/>
      <c r="H3" s="59"/>
      <c r="I3" s="59"/>
      <c r="J3" s="59"/>
      <c r="M3" s="31" t="s">
        <v>105</v>
      </c>
      <c r="N3" s="30"/>
    </row>
    <row r="4" spans="1:14" x14ac:dyDescent="0.45">
      <c r="A4" s="29"/>
      <c r="B4" s="29"/>
      <c r="C4" s="29"/>
      <c r="D4" s="29"/>
      <c r="E4" s="29"/>
      <c r="F4" s="29"/>
      <c r="G4" s="29"/>
      <c r="H4" s="29"/>
      <c r="I4" s="29"/>
      <c r="J4" s="29"/>
      <c r="M4" s="28">
        <v>1</v>
      </c>
      <c r="N4" s="27">
        <v>3</v>
      </c>
    </row>
    <row r="5" spans="1:14" ht="13.5" customHeight="1" x14ac:dyDescent="0.45">
      <c r="A5" s="60" t="s">
        <v>104</v>
      </c>
      <c r="B5" s="60"/>
      <c r="C5" s="64" t="s">
        <v>103</v>
      </c>
      <c r="D5" s="62" t="s">
        <v>102</v>
      </c>
      <c r="E5" s="62"/>
      <c r="F5" s="62"/>
      <c r="G5" s="62"/>
      <c r="H5" s="62"/>
      <c r="I5" s="62"/>
      <c r="J5" s="62"/>
      <c r="M5" s="28">
        <v>5</v>
      </c>
      <c r="N5" s="27">
        <v>9</v>
      </c>
    </row>
    <row r="6" spans="1:14" x14ac:dyDescent="0.45">
      <c r="A6" s="60"/>
      <c r="B6" s="60"/>
      <c r="C6" s="64"/>
      <c r="D6" s="62"/>
      <c r="E6" s="62"/>
      <c r="F6" s="62"/>
      <c r="G6" s="62"/>
      <c r="H6" s="62"/>
      <c r="I6" s="62"/>
      <c r="J6" s="62"/>
      <c r="M6" s="28">
        <v>25</v>
      </c>
      <c r="N6" s="27">
        <v>15</v>
      </c>
    </row>
    <row r="7" spans="1:14" x14ac:dyDescent="0.45">
      <c r="A7" s="60"/>
      <c r="B7" s="60"/>
      <c r="C7" s="64"/>
      <c r="D7" s="62"/>
      <c r="E7" s="62"/>
      <c r="F7" s="62"/>
      <c r="G7" s="62"/>
      <c r="H7" s="62"/>
      <c r="I7" s="62"/>
      <c r="J7" s="62"/>
      <c r="M7" s="28">
        <v>50</v>
      </c>
      <c r="N7" s="27">
        <f t="shared" ref="N7:N17" si="0">N6+9</f>
        <v>24</v>
      </c>
    </row>
    <row r="8" spans="1:14" x14ac:dyDescent="0.45">
      <c r="A8" s="60"/>
      <c r="B8" s="60"/>
      <c r="C8" s="64"/>
      <c r="D8" s="60" t="s">
        <v>101</v>
      </c>
      <c r="E8" s="60"/>
      <c r="F8" s="60" t="s">
        <v>100</v>
      </c>
      <c r="G8" s="60"/>
      <c r="H8" s="60" t="s">
        <v>99</v>
      </c>
      <c r="I8" s="60"/>
      <c r="J8" s="18" t="s">
        <v>98</v>
      </c>
      <c r="M8" s="28">
        <v>75</v>
      </c>
      <c r="N8" s="27">
        <f t="shared" si="0"/>
        <v>33</v>
      </c>
    </row>
    <row r="9" spans="1:14" x14ac:dyDescent="0.45">
      <c r="A9" s="60"/>
      <c r="B9" s="60"/>
      <c r="C9" s="64"/>
      <c r="D9" s="61" t="s">
        <v>97</v>
      </c>
      <c r="E9" s="61"/>
      <c r="F9" s="61" t="s">
        <v>96</v>
      </c>
      <c r="G9" s="61"/>
      <c r="H9" s="61" t="s">
        <v>95</v>
      </c>
      <c r="I9" s="61"/>
      <c r="J9" s="18" t="s">
        <v>94</v>
      </c>
      <c r="M9" s="28">
        <v>100</v>
      </c>
      <c r="N9" s="27">
        <f t="shared" si="0"/>
        <v>42</v>
      </c>
    </row>
    <row r="10" spans="1:14" x14ac:dyDescent="0.45">
      <c r="A10" s="18" t="s">
        <v>93</v>
      </c>
      <c r="B10" s="19" t="s">
        <v>92</v>
      </c>
      <c r="C10" s="18">
        <v>2</v>
      </c>
      <c r="D10" s="15"/>
      <c r="E10" s="17" t="s">
        <v>91</v>
      </c>
      <c r="F10" s="15"/>
      <c r="G10" s="16" t="s">
        <v>90</v>
      </c>
      <c r="H10" s="15"/>
      <c r="I10" s="16" t="s">
        <v>89</v>
      </c>
      <c r="J10" s="12">
        <f>IF(AND(D10="レ",F10="",H10=""),C10*1)+IF(AND(D10="",F10="レ",H10=""),C10*3)+IF(AND(D10="",F10="",H10="レ"),C10*5)</f>
        <v>0</v>
      </c>
      <c r="M10" s="28">
        <v>125</v>
      </c>
      <c r="N10" s="27">
        <f t="shared" si="0"/>
        <v>51</v>
      </c>
    </row>
    <row r="11" spans="1:14" x14ac:dyDescent="0.45">
      <c r="A11" s="18" t="s">
        <v>88</v>
      </c>
      <c r="B11" s="19" t="s">
        <v>87</v>
      </c>
      <c r="C11" s="18">
        <v>1</v>
      </c>
      <c r="D11" s="15"/>
      <c r="E11" s="17" t="s">
        <v>86</v>
      </c>
      <c r="F11" s="15"/>
      <c r="G11" s="16" t="s">
        <v>85</v>
      </c>
      <c r="H11" s="41"/>
      <c r="I11" s="41"/>
      <c r="J11" s="12">
        <f t="shared" ref="J11:J16" si="1">IF(AND(D11="レ",F11="",H11=""),C11*1)+IF(AND(D11="",F11="レ",H11=""),C11*3)+IF(AND(D11="",F11="",H11="レ"),C11*5)</f>
        <v>0</v>
      </c>
      <c r="M11" s="28">
        <v>150</v>
      </c>
      <c r="N11" s="27">
        <f t="shared" si="0"/>
        <v>60</v>
      </c>
    </row>
    <row r="12" spans="1:14" ht="26.4" x14ac:dyDescent="0.45">
      <c r="A12" s="18" t="s">
        <v>84</v>
      </c>
      <c r="B12" s="19" t="s">
        <v>83</v>
      </c>
      <c r="C12" s="18">
        <v>1</v>
      </c>
      <c r="D12" s="15"/>
      <c r="E12" s="16" t="s">
        <v>82</v>
      </c>
      <c r="F12" s="15"/>
      <c r="G12" s="16" t="s">
        <v>81</v>
      </c>
      <c r="H12" s="15"/>
      <c r="I12" s="17" t="s">
        <v>80</v>
      </c>
      <c r="J12" s="12">
        <f t="shared" si="1"/>
        <v>0</v>
      </c>
      <c r="M12" s="28">
        <v>175</v>
      </c>
      <c r="N12" s="27">
        <f t="shared" si="0"/>
        <v>69</v>
      </c>
    </row>
    <row r="13" spans="1:14" x14ac:dyDescent="0.45">
      <c r="A13" s="18" t="s">
        <v>79</v>
      </c>
      <c r="B13" s="19" t="s">
        <v>78</v>
      </c>
      <c r="C13" s="18">
        <v>2</v>
      </c>
      <c r="D13" s="15"/>
      <c r="E13" s="16" t="s">
        <v>77</v>
      </c>
      <c r="F13" s="15"/>
      <c r="G13" s="16" t="s">
        <v>76</v>
      </c>
      <c r="H13" s="15"/>
      <c r="I13" s="17" t="s">
        <v>75</v>
      </c>
      <c r="J13" s="12">
        <f t="shared" si="1"/>
        <v>0</v>
      </c>
      <c r="M13" s="28">
        <v>200</v>
      </c>
      <c r="N13" s="27">
        <f t="shared" si="0"/>
        <v>78</v>
      </c>
    </row>
    <row r="14" spans="1:14" x14ac:dyDescent="0.45">
      <c r="A14" s="18" t="s">
        <v>74</v>
      </c>
      <c r="B14" s="19" t="s">
        <v>73</v>
      </c>
      <c r="C14" s="18">
        <v>3</v>
      </c>
      <c r="D14" s="15"/>
      <c r="E14" s="17" t="s">
        <v>72</v>
      </c>
      <c r="F14" s="41"/>
      <c r="G14" s="41"/>
      <c r="H14" s="41"/>
      <c r="I14" s="41"/>
      <c r="J14" s="12">
        <f t="shared" si="1"/>
        <v>0</v>
      </c>
      <c r="M14" s="28">
        <v>225</v>
      </c>
      <c r="N14" s="27">
        <f t="shared" si="0"/>
        <v>87</v>
      </c>
    </row>
    <row r="15" spans="1:14" ht="26.4" x14ac:dyDescent="0.45">
      <c r="A15" s="18" t="s">
        <v>71</v>
      </c>
      <c r="B15" s="18" t="s">
        <v>70</v>
      </c>
      <c r="C15" s="18">
        <v>1</v>
      </c>
      <c r="D15" s="15"/>
      <c r="E15" s="16" t="s">
        <v>69</v>
      </c>
      <c r="F15" s="15"/>
      <c r="G15" s="17" t="s">
        <v>68</v>
      </c>
      <c r="H15" s="15"/>
      <c r="I15" s="16" t="s">
        <v>67</v>
      </c>
      <c r="J15" s="12">
        <f t="shared" si="1"/>
        <v>0</v>
      </c>
      <c r="M15" s="28">
        <v>250</v>
      </c>
      <c r="N15" s="27">
        <f t="shared" si="0"/>
        <v>96</v>
      </c>
    </row>
    <row r="16" spans="1:14" x14ac:dyDescent="0.45">
      <c r="A16" s="18" t="s">
        <v>66</v>
      </c>
      <c r="B16" s="19" t="s">
        <v>65</v>
      </c>
      <c r="C16" s="18">
        <v>1</v>
      </c>
      <c r="D16" s="15"/>
      <c r="E16" s="16" t="s">
        <v>64</v>
      </c>
      <c r="F16" s="15"/>
      <c r="G16" s="16" t="s">
        <v>63</v>
      </c>
      <c r="H16" s="15"/>
      <c r="I16" s="17" t="s">
        <v>62</v>
      </c>
      <c r="J16" s="12">
        <f t="shared" si="1"/>
        <v>0</v>
      </c>
      <c r="M16" s="28">
        <v>275</v>
      </c>
      <c r="N16" s="27">
        <f t="shared" si="0"/>
        <v>105</v>
      </c>
    </row>
    <row r="17" spans="1:14" x14ac:dyDescent="0.45">
      <c r="A17" s="60" t="s">
        <v>61</v>
      </c>
      <c r="B17" s="60" t="s">
        <v>60</v>
      </c>
      <c r="C17" s="60">
        <v>3</v>
      </c>
      <c r="D17" s="63"/>
      <c r="E17" s="42" t="s">
        <v>59</v>
      </c>
      <c r="F17" s="43"/>
      <c r="G17" s="42" t="s">
        <v>58</v>
      </c>
      <c r="H17" s="15"/>
      <c r="I17" s="24" t="s">
        <v>57</v>
      </c>
      <c r="J17" s="54" t="str">
        <f>IFERROR(IF(AND(D17="レ",F17="",H17=""),C17*1)+IF(AND(D17="",F17="レ",H17=""),C17*3)+IF(AND(D17="",F17="",H17="レ"),C17*5)+IF(AND(D17="",F17="",H17=""),VLOOKUP(H19,M4:N17,2,1)),"0")</f>
        <v>0</v>
      </c>
      <c r="M17" s="26">
        <v>300</v>
      </c>
      <c r="N17" s="25">
        <f t="shared" si="0"/>
        <v>114</v>
      </c>
    </row>
    <row r="18" spans="1:14" ht="44.25" customHeight="1" x14ac:dyDescent="0.45">
      <c r="A18" s="60"/>
      <c r="B18" s="60"/>
      <c r="C18" s="60"/>
      <c r="D18" s="63"/>
      <c r="E18" s="42"/>
      <c r="F18" s="44"/>
      <c r="G18" s="42"/>
      <c r="H18" s="57" t="s">
        <v>56</v>
      </c>
      <c r="I18" s="58"/>
      <c r="J18" s="55"/>
    </row>
    <row r="19" spans="1:14" x14ac:dyDescent="0.45">
      <c r="A19" s="60"/>
      <c r="B19" s="60"/>
      <c r="C19" s="60"/>
      <c r="D19" s="63"/>
      <c r="E19" s="42"/>
      <c r="F19" s="45"/>
      <c r="G19" s="42"/>
      <c r="H19" s="15"/>
      <c r="I19" s="24" t="s">
        <v>55</v>
      </c>
      <c r="J19" s="56"/>
    </row>
    <row r="20" spans="1:14" ht="52.8" x14ac:dyDescent="0.45">
      <c r="A20" s="18" t="s">
        <v>54</v>
      </c>
      <c r="B20" s="19" t="s">
        <v>53</v>
      </c>
      <c r="C20" s="18">
        <v>1</v>
      </c>
      <c r="D20" s="15"/>
      <c r="E20" s="17" t="s">
        <v>52</v>
      </c>
      <c r="F20" s="15"/>
      <c r="G20" s="16" t="s">
        <v>51</v>
      </c>
      <c r="H20" s="15"/>
      <c r="I20" s="16" t="s">
        <v>50</v>
      </c>
      <c r="J20" s="12">
        <f t="shared" ref="J20:J24" si="2">IF(AND(D20="レ",F20="",H20=""),C20*1)+IF(AND(D20="",F20="レ",H20=""),C20*3)+IF(AND(D20="",F20="",H20="レ"),C20*5)</f>
        <v>0</v>
      </c>
    </row>
    <row r="21" spans="1:14" ht="26.4" x14ac:dyDescent="0.45">
      <c r="A21" s="18" t="s">
        <v>49</v>
      </c>
      <c r="B21" s="19" t="s">
        <v>48</v>
      </c>
      <c r="C21" s="18">
        <v>1</v>
      </c>
      <c r="D21" s="15"/>
      <c r="E21" s="16" t="s">
        <v>47</v>
      </c>
      <c r="F21" s="15"/>
      <c r="G21" s="17" t="s">
        <v>46</v>
      </c>
      <c r="H21" s="15"/>
      <c r="I21" s="17" t="s">
        <v>45</v>
      </c>
      <c r="J21" s="12">
        <f t="shared" si="2"/>
        <v>0</v>
      </c>
    </row>
    <row r="22" spans="1:14" ht="26.4" x14ac:dyDescent="0.45">
      <c r="A22" s="18" t="s">
        <v>44</v>
      </c>
      <c r="B22" s="19" t="s">
        <v>43</v>
      </c>
      <c r="C22" s="18">
        <v>2</v>
      </c>
      <c r="D22" s="15"/>
      <c r="E22" s="16" t="s">
        <v>39</v>
      </c>
      <c r="F22" s="15"/>
      <c r="G22" s="16" t="s">
        <v>42</v>
      </c>
      <c r="H22" s="15"/>
      <c r="I22" s="17" t="s">
        <v>37</v>
      </c>
      <c r="J22" s="12">
        <f t="shared" si="2"/>
        <v>0</v>
      </c>
    </row>
    <row r="23" spans="1:14" x14ac:dyDescent="0.45">
      <c r="A23" s="18" t="s">
        <v>41</v>
      </c>
      <c r="B23" s="19" t="s">
        <v>40</v>
      </c>
      <c r="C23" s="18">
        <v>1</v>
      </c>
      <c r="D23" s="15"/>
      <c r="E23" s="16" t="s">
        <v>39</v>
      </c>
      <c r="F23" s="15"/>
      <c r="G23" s="17" t="s">
        <v>38</v>
      </c>
      <c r="H23" s="15"/>
      <c r="I23" s="16" t="s">
        <v>37</v>
      </c>
      <c r="J23" s="12">
        <f t="shared" si="2"/>
        <v>0</v>
      </c>
    </row>
    <row r="24" spans="1:14" ht="39.6" x14ac:dyDescent="0.45">
      <c r="A24" s="18" t="s">
        <v>36</v>
      </c>
      <c r="B24" s="19" t="s">
        <v>35</v>
      </c>
      <c r="C24" s="18">
        <v>1</v>
      </c>
      <c r="D24" s="15"/>
      <c r="E24" s="17" t="s">
        <v>34</v>
      </c>
      <c r="F24" s="15"/>
      <c r="G24" s="16" t="s">
        <v>33</v>
      </c>
      <c r="H24" s="15"/>
      <c r="I24" s="16" t="s">
        <v>32</v>
      </c>
      <c r="J24" s="12">
        <f t="shared" si="2"/>
        <v>0</v>
      </c>
    </row>
    <row r="25" spans="1:14" ht="26.4" x14ac:dyDescent="0.45">
      <c r="A25" s="18" t="s">
        <v>31</v>
      </c>
      <c r="B25" s="19" t="s">
        <v>30</v>
      </c>
      <c r="C25" s="18">
        <v>3</v>
      </c>
      <c r="D25" s="15"/>
      <c r="E25" s="16" t="s">
        <v>24</v>
      </c>
      <c r="F25" s="41"/>
      <c r="G25" s="41"/>
      <c r="H25" s="41"/>
      <c r="I25" s="41"/>
      <c r="J25" s="12" t="str">
        <f>IF(D25="","",D25*C25)</f>
        <v/>
      </c>
    </row>
    <row r="26" spans="1:14" x14ac:dyDescent="0.45">
      <c r="A26" s="23" t="s">
        <v>29</v>
      </c>
      <c r="B26" s="22" t="s">
        <v>28</v>
      </c>
      <c r="C26" s="21">
        <v>5</v>
      </c>
      <c r="D26" s="15"/>
      <c r="E26" s="20" t="s">
        <v>27</v>
      </c>
      <c r="F26" s="41"/>
      <c r="G26" s="41"/>
      <c r="H26" s="41"/>
      <c r="I26" s="41"/>
      <c r="J26" s="12" t="str">
        <f>IF(D26="","",D26*C26)</f>
        <v/>
      </c>
    </row>
    <row r="27" spans="1:14" ht="26.4" x14ac:dyDescent="0.45">
      <c r="A27" s="18" t="s">
        <v>26</v>
      </c>
      <c r="B27" s="19" t="s">
        <v>25</v>
      </c>
      <c r="C27" s="18">
        <v>2</v>
      </c>
      <c r="D27" s="15"/>
      <c r="E27" s="16" t="s">
        <v>24</v>
      </c>
      <c r="F27" s="41"/>
      <c r="G27" s="41"/>
      <c r="H27" s="41"/>
      <c r="I27" s="41"/>
      <c r="J27" s="12" t="str">
        <f>IF(D27="","",D27*C27)</f>
        <v/>
      </c>
    </row>
    <row r="28" spans="1:14" x14ac:dyDescent="0.45">
      <c r="A28" s="18" t="s">
        <v>23</v>
      </c>
      <c r="B28" s="19" t="s">
        <v>22</v>
      </c>
      <c r="C28" s="18">
        <v>5</v>
      </c>
      <c r="D28" s="15"/>
      <c r="E28" s="16" t="s">
        <v>21</v>
      </c>
      <c r="F28" s="41"/>
      <c r="G28" s="41"/>
      <c r="H28" s="41"/>
      <c r="I28" s="41"/>
      <c r="J28" s="12" t="str">
        <f>IF(D28="","",D28*C28)</f>
        <v/>
      </c>
    </row>
    <row r="29" spans="1:14" x14ac:dyDescent="0.45">
      <c r="A29" s="18" t="s">
        <v>20</v>
      </c>
      <c r="B29" s="19" t="s">
        <v>19</v>
      </c>
      <c r="C29" s="18">
        <v>7</v>
      </c>
      <c r="D29" s="15"/>
      <c r="E29" s="16" t="s">
        <v>18</v>
      </c>
      <c r="F29" s="41"/>
      <c r="G29" s="41"/>
      <c r="H29" s="41"/>
      <c r="I29" s="41"/>
      <c r="J29" s="12" t="str">
        <f>IF(D29="","",D29*C29)</f>
        <v/>
      </c>
    </row>
    <row r="30" spans="1:14" ht="27" customHeight="1" x14ac:dyDescent="0.45">
      <c r="A30" s="18" t="s">
        <v>17</v>
      </c>
      <c r="B30" s="19" t="s">
        <v>16</v>
      </c>
      <c r="C30" s="18">
        <v>5</v>
      </c>
      <c r="D30" s="15"/>
      <c r="E30" s="16" t="s">
        <v>15</v>
      </c>
      <c r="F30" s="15"/>
      <c r="G30" s="16" t="s">
        <v>14</v>
      </c>
      <c r="H30" s="15"/>
      <c r="I30" s="16" t="s">
        <v>13</v>
      </c>
      <c r="J30" s="12">
        <f t="shared" ref="J30:J31" si="3">IF(AND(D30="レ",F30="",H30=""),C30*1)+IF(AND(D30="",F30="レ",H30=""),C30*3)+IF(AND(D30="",F30="",H30="レ"),C30*5)</f>
        <v>0</v>
      </c>
    </row>
    <row r="31" spans="1:14" ht="27" customHeight="1" x14ac:dyDescent="0.45">
      <c r="A31" s="18" t="s">
        <v>12</v>
      </c>
      <c r="B31" s="19" t="s">
        <v>11</v>
      </c>
      <c r="C31" s="18">
        <v>2</v>
      </c>
      <c r="D31" s="15"/>
      <c r="E31" s="17" t="s">
        <v>10</v>
      </c>
      <c r="F31" s="15"/>
      <c r="G31" s="16" t="s">
        <v>9</v>
      </c>
      <c r="H31" s="15"/>
      <c r="I31" s="14"/>
      <c r="J31" s="12">
        <f t="shared" si="3"/>
        <v>0</v>
      </c>
    </row>
    <row r="32" spans="1:14" ht="14.25" customHeight="1" x14ac:dyDescent="0.45">
      <c r="A32" s="37" t="s">
        <v>8</v>
      </c>
      <c r="B32" s="37"/>
      <c r="C32" s="37"/>
      <c r="D32" s="13"/>
      <c r="E32" s="38" t="s">
        <v>7</v>
      </c>
      <c r="F32" s="38"/>
      <c r="G32" s="38"/>
      <c r="H32" s="38"/>
      <c r="I32" s="38"/>
      <c r="J32" s="12">
        <f>SUM(J10:J28)+J31</f>
        <v>0</v>
      </c>
    </row>
    <row r="33" spans="1:10" ht="14.25" customHeight="1" x14ac:dyDescent="0.45">
      <c r="A33" s="39" t="s">
        <v>6</v>
      </c>
      <c r="B33" s="39"/>
      <c r="C33" s="39"/>
      <c r="D33" s="11"/>
      <c r="E33" s="40" t="s">
        <v>5</v>
      </c>
      <c r="F33" s="40"/>
      <c r="G33" s="40"/>
      <c r="H33" s="40"/>
      <c r="I33" s="40"/>
      <c r="J33" s="10">
        <f>SUM(J29:J30)</f>
        <v>0</v>
      </c>
    </row>
    <row r="34" spans="1:10" ht="15" customHeight="1" x14ac:dyDescent="0.45">
      <c r="A34" s="49" t="s">
        <v>4</v>
      </c>
      <c r="B34" s="50"/>
      <c r="C34" s="50"/>
      <c r="D34" s="50"/>
      <c r="E34" s="50"/>
      <c r="F34" s="50"/>
      <c r="G34" s="50"/>
      <c r="H34" s="9">
        <v>1</v>
      </c>
      <c r="I34" s="8" t="s">
        <v>3</v>
      </c>
      <c r="J34" s="7" t="s">
        <v>2</v>
      </c>
    </row>
    <row r="35" spans="1:10" x14ac:dyDescent="0.45">
      <c r="A35" s="46" t="s">
        <v>1</v>
      </c>
      <c r="B35" s="47"/>
      <c r="C35" s="47"/>
      <c r="D35" s="47"/>
      <c r="E35" s="47"/>
      <c r="F35" s="47"/>
      <c r="G35" s="47"/>
      <c r="H35" s="47"/>
      <c r="I35" s="47"/>
      <c r="J35" s="48"/>
    </row>
    <row r="36" spans="1:10" x14ac:dyDescent="0.45">
      <c r="A36" s="35" t="s">
        <v>0</v>
      </c>
      <c r="B36" s="36"/>
      <c r="C36" s="36"/>
      <c r="D36" s="36"/>
      <c r="E36" s="36"/>
      <c r="F36" s="6"/>
      <c r="G36" s="5">
        <f>J32*6000*H34+J33*6000</f>
        <v>0</v>
      </c>
      <c r="H36" s="4"/>
      <c r="I36" s="4"/>
      <c r="J36" s="3"/>
    </row>
    <row r="37" spans="1:10" x14ac:dyDescent="0.45">
      <c r="A37" s="1"/>
    </row>
    <row r="38" spans="1:10" x14ac:dyDescent="0.45">
      <c r="A38" s="1"/>
    </row>
    <row r="39" spans="1:10" x14ac:dyDescent="0.45">
      <c r="A39" s="2"/>
    </row>
    <row r="40" spans="1:10" x14ac:dyDescent="0.45">
      <c r="A40" s="2"/>
    </row>
    <row r="41" spans="1:10" x14ac:dyDescent="0.45">
      <c r="A41" s="1"/>
    </row>
    <row r="42" spans="1:10" x14ac:dyDescent="0.45">
      <c r="A42" s="1"/>
    </row>
    <row r="43" spans="1:10" x14ac:dyDescent="0.45">
      <c r="A43" s="1"/>
    </row>
    <row r="44" spans="1:10" x14ac:dyDescent="0.45">
      <c r="A44" s="2"/>
    </row>
    <row r="45" spans="1:10" x14ac:dyDescent="0.45">
      <c r="A45" s="1"/>
    </row>
  </sheetData>
  <mergeCells count="40">
    <mergeCell ref="H9:I9"/>
    <mergeCell ref="E17:E19"/>
    <mergeCell ref="C17:C19"/>
    <mergeCell ref="H14:I14"/>
    <mergeCell ref="H11:I11"/>
    <mergeCell ref="H1:J1"/>
    <mergeCell ref="J17:J19"/>
    <mergeCell ref="H18:I18"/>
    <mergeCell ref="A3:J3"/>
    <mergeCell ref="D8:E8"/>
    <mergeCell ref="D9:E9"/>
    <mergeCell ref="D5:J7"/>
    <mergeCell ref="F8:G8"/>
    <mergeCell ref="D17:D19"/>
    <mergeCell ref="B17:B19"/>
    <mergeCell ref="A17:A19"/>
    <mergeCell ref="A5:B9"/>
    <mergeCell ref="C5:C9"/>
    <mergeCell ref="F14:G14"/>
    <mergeCell ref="F9:G9"/>
    <mergeCell ref="H8:I8"/>
    <mergeCell ref="F27:G27"/>
    <mergeCell ref="H27:I27"/>
    <mergeCell ref="F28:G28"/>
    <mergeCell ref="H28:I28"/>
    <mergeCell ref="F29:G29"/>
    <mergeCell ref="H29:I29"/>
    <mergeCell ref="F26:G26"/>
    <mergeCell ref="H26:I26"/>
    <mergeCell ref="H25:I25"/>
    <mergeCell ref="G17:G19"/>
    <mergeCell ref="F17:F19"/>
    <mergeCell ref="F25:G25"/>
    <mergeCell ref="A36:E36"/>
    <mergeCell ref="A32:C32"/>
    <mergeCell ref="E32:I32"/>
    <mergeCell ref="A33:C33"/>
    <mergeCell ref="E33:I33"/>
    <mergeCell ref="A35:J35"/>
    <mergeCell ref="A34:G34"/>
  </mergeCells>
  <phoneticPr fontId="1"/>
  <dataValidations count="1">
    <dataValidation type="list" allowBlank="1" showInputMessage="1" showErrorMessage="1" sqref="H30 H10 D10:D18 D20:D24 D30:D31 F30:F31 F20:F24 F10:F13 F15:F18 H12:H13 H20:H24 H15:H17" xr:uid="{E846482B-5493-4837-AAD7-E618B70D05F1}">
      <formula1>"レ"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臨床試験研究経費ポイント算出表</vt:lpstr>
      <vt:lpstr>臨床試験研究経費ポイント算出表!_Toc250470550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chiken402</dc:creator>
  <cp:lastModifiedBy>matsumoto</cp:lastModifiedBy>
  <dcterms:created xsi:type="dcterms:W3CDTF">2022-09-12T07:17:07Z</dcterms:created>
  <dcterms:modified xsi:type="dcterms:W3CDTF">2022-09-15T01:46:51Z</dcterms:modified>
</cp:coreProperties>
</file>