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受託研究積算表 " sheetId="1" r:id="rId1"/>
  </sheets>
  <definedNames>
    <definedName name="_xlnm.Print_Area" localSheetId="0">'受託研究積算表 '!$A$1:$H$115</definedName>
  </definedNames>
  <calcPr fullCalcOnLoad="1"/>
</workbook>
</file>

<file path=xl/sharedStrings.xml><?xml version="1.0" encoding="utf-8"?>
<sst xmlns="http://schemas.openxmlformats.org/spreadsheetml/2006/main" count="210" uniqueCount="98">
  <si>
    <t>円</t>
  </si>
  <si>
    <t>治験依頼者名</t>
  </si>
  <si>
    <t>研究期間</t>
  </si>
  <si>
    <t>治験責任医師</t>
  </si>
  <si>
    <t>当該治験（計画に関する研究を除く）に関連して必要となる研究経費</t>
  </si>
  <si>
    <t>臨床試験研究経費ポイント数</t>
  </si>
  <si>
    <t>契約症例数</t>
  </si>
  <si>
    <t>症例</t>
  </si>
  <si>
    <t>西暦　　  年 　 月　   日</t>
  </si>
  <si>
    <t>契 約 締 結 日　～　西暦　　年　　月　　日</t>
  </si>
  <si>
    <t>①謝金</t>
  </si>
  <si>
    <t>ヶ月</t>
  </si>
  <si>
    <t>当該治験の遂行に必要な協力者（専門的・技術的知識の提供者、治験審査委員会の外部委員）に対して支払う経費</t>
  </si>
  <si>
    <r>
      <t>臨床試験研究経費ポイント数　観察期分（I～</t>
    </r>
    <r>
      <rPr>
        <sz val="11"/>
        <rFont val="ＭＳ Ｐゴシック"/>
        <family val="3"/>
      </rPr>
      <t>P）</t>
    </r>
  </si>
  <si>
    <t>算出基準 ： ポイント×6,000円</t>
  </si>
  <si>
    <t>1.</t>
  </si>
  <si>
    <t>研究課題名</t>
  </si>
  <si>
    <t>2.</t>
  </si>
  <si>
    <t>3.</t>
  </si>
  <si>
    <t>4.</t>
  </si>
  <si>
    <t>5.</t>
  </si>
  <si>
    <t>受託研究費積算　</t>
  </si>
  <si>
    <t>ポイント</t>
  </si>
  <si>
    <t>治験薬の保存、管理に要する経費</t>
  </si>
  <si>
    <t>当該治験に必要な光熱水量、消耗品費、印刷製本費、通信運搬費、治験審査委員会等＊の事務処理に必要な経費、治験の進行の管理等に必要な経費。</t>
  </si>
  <si>
    <t>技術料、機械損料、建物使用料、治験管理経費（症例検索のためのデータベース作成費等）、その他①～⑨に該当しない治験関連経費</t>
  </si>
  <si>
    <t>治験薬管理経費ポイント</t>
  </si>
  <si>
    <t>当該治験に従事する職員に係る人件費（給料、各種手当等）</t>
  </si>
  <si>
    <t>時間</t>
  </si>
  <si>
    <t>③治験薬管理経費</t>
  </si>
  <si>
    <t>該当年度治験期間月数／治験期間月数</t>
  </si>
  <si>
    <t>○年度</t>
  </si>
  <si>
    <r>
      <t>算出基準：時間単価×必要時間
時間単価：３,５００円
必要時間：</t>
    </r>
    <r>
      <rPr>
        <sz val="11"/>
        <rFont val="ＭＳ Ｐゴシック"/>
        <family val="3"/>
      </rPr>
      <t>CRC等</t>
    </r>
    <r>
      <rPr>
        <sz val="11"/>
        <rFont val="ＭＳ Ｐゴシック"/>
        <family val="3"/>
      </rPr>
      <t>関与時間＋モニタリング時間＋その他</t>
    </r>
  </si>
  <si>
    <t>CＲＣ等関与時間</t>
  </si>
  <si>
    <t>症例追加分(1症例あたり)</t>
  </si>
  <si>
    <t>技術料、機械損料、建物使用料、治験管理経費（症例検索のためのデータベース作成費等）、その他⑨、⑩に該当しない治験関連経費</t>
  </si>
  <si>
    <t>受託研究費積算書（固定費）</t>
  </si>
  <si>
    <t>　　　　　　　　　　　　　　　　　　　　　　　　　　　　　　　　　　　　　　　　整理番号</t>
  </si>
  <si>
    <t>所属：　　　　　職名：　　　　　氏名：</t>
  </si>
  <si>
    <t>②旅費</t>
  </si>
  <si>
    <t>当該治験の遂行に必要な旅費</t>
  </si>
  <si>
    <t>算出方法：7,000円×治験期間（月数）</t>
  </si>
  <si>
    <t>算出方法：独立行政法人国立長寿医療研究センター旅費規程により算出</t>
  </si>
  <si>
    <r>
      <t>算出方法：ポイント数×１</t>
    </r>
    <r>
      <rPr>
        <sz val="11"/>
        <rFont val="ＭＳ Ｐゴシック"/>
        <family val="3"/>
      </rPr>
      <t>,</t>
    </r>
    <r>
      <rPr>
        <sz val="11"/>
        <rFont val="ＭＳ Ｐゴシック"/>
        <family val="3"/>
      </rPr>
      <t>０００円×症例数</t>
    </r>
  </si>
  <si>
    <t>④備品費</t>
  </si>
  <si>
    <t>当該治験において求められている結果を導くために必要不可欠であり、施設で保有していない機械器具（保有していても当該治験に用いることのできない場合を含む。）の購入に要する経費。</t>
  </si>
  <si>
    <t>⑤人件費</t>
  </si>
  <si>
    <t>当該治験に従事する職員に係る人件費</t>
  </si>
  <si>
    <r>
      <t>算出方法：時間単価×必要時間
時間単価：３,５００円
必要時間：</t>
    </r>
    <r>
      <rPr>
        <sz val="11"/>
        <rFont val="ＭＳ Ｐゴシック"/>
        <family val="3"/>
      </rPr>
      <t>CRC等</t>
    </r>
    <r>
      <rPr>
        <sz val="11"/>
        <rFont val="ＭＳ Ｐゴシック"/>
        <family val="3"/>
      </rPr>
      <t>関与時間＋モニタリング時間＋その他</t>
    </r>
  </si>
  <si>
    <t>⑥委託費</t>
  </si>
  <si>
    <t>当該治験に関連する治験審査委員会等の速記委託、治験関係書類の保管会社への保存委託、CRC等治験関連職員の派遣等に要する経費</t>
  </si>
  <si>
    <t>⑦事務費</t>
  </si>
  <si>
    <t>⑧管理費</t>
  </si>
  <si>
    <t>研究期間（契約期間）</t>
  </si>
  <si>
    <t>研究期間</t>
  </si>
  <si>
    <t>受託研究費積算書（変動費）</t>
  </si>
  <si>
    <t>算出方法 ： 上記経費（①～⑥）の１０％</t>
  </si>
  <si>
    <r>
      <t>算出方法 ： 上記経費（①～⑦）の3</t>
    </r>
    <r>
      <rPr>
        <sz val="11"/>
        <rFont val="ＭＳ Ｐゴシック"/>
        <family val="3"/>
      </rPr>
      <t>０％</t>
    </r>
  </si>
  <si>
    <t>算出方法 ： ポイント×6,000円</t>
  </si>
  <si>
    <t>①臨床試験研究経費</t>
  </si>
  <si>
    <t>②被験者負担軽減費</t>
  </si>
  <si>
    <t>交通費の負担増等治験参加に伴う被験者の負担を軽減するための経費</t>
  </si>
  <si>
    <t>来院回数</t>
  </si>
  <si>
    <t>回</t>
  </si>
  <si>
    <t>③事務費</t>
  </si>
  <si>
    <t>④管理費</t>
  </si>
  <si>
    <t>研究費合計</t>
  </si>
  <si>
    <t>⑤消費税</t>
  </si>
  <si>
    <t>評価期に移行した症例（1症例あたり）</t>
  </si>
  <si>
    <t>観察期で脱落した症例（1症例あたり）</t>
  </si>
  <si>
    <t>算出方法：7,000円×来院回数</t>
  </si>
  <si>
    <t>治験薬管理経費ポイント（再計算）</t>
  </si>
  <si>
    <t>①治験薬管理経費</t>
  </si>
  <si>
    <t>算出基準 ： 上記経費（①～②）の１０％</t>
  </si>
  <si>
    <r>
      <t>算出基準 ： 上記経費（①～③）の</t>
    </r>
    <r>
      <rPr>
        <sz val="11"/>
        <rFont val="ＭＳ Ｐゴシック"/>
        <family val="3"/>
      </rPr>
      <t>3</t>
    </r>
    <r>
      <rPr>
        <sz val="11"/>
        <rFont val="ＭＳ Ｐゴシック"/>
        <family val="3"/>
      </rPr>
      <t>０％</t>
    </r>
  </si>
  <si>
    <t>②治験協力者人件費</t>
  </si>
  <si>
    <t>①～⑨の合計</t>
  </si>
  <si>
    <t>①～⑧合計</t>
  </si>
  <si>
    <t>①～⑤の合計</t>
  </si>
  <si>
    <t>①～④合計</t>
  </si>
  <si>
    <t>受託研究費積算書（症例追加分）</t>
  </si>
  <si>
    <t>例</t>
  </si>
  <si>
    <t>追加症例数</t>
  </si>
  <si>
    <r>
      <t>算出基準 ：ポイント数×１,</t>
    </r>
    <r>
      <rPr>
        <sz val="11"/>
        <rFont val="ＭＳ Ｐゴシック"/>
        <family val="3"/>
      </rPr>
      <t>０００円×追加症例数</t>
    </r>
  </si>
  <si>
    <t>国立研究開発法人国立長寿医療研究センター　理事長　殿</t>
  </si>
  <si>
    <t>③人件費</t>
  </si>
  <si>
    <t>④事務費</t>
  </si>
  <si>
    <t>⑤管理費</t>
  </si>
  <si>
    <t>算出方法 ： 上記経費（①～③）の１０％</t>
  </si>
  <si>
    <r>
      <t>算出方法 ： 上記経費（①～④）の3</t>
    </r>
    <r>
      <rPr>
        <sz val="11"/>
        <rFont val="ＭＳ Ｐゴシック"/>
        <family val="3"/>
      </rPr>
      <t>０％</t>
    </r>
  </si>
  <si>
    <t>①～⑥の合計</t>
  </si>
  <si>
    <t>⑨消費税（参考）</t>
  </si>
  <si>
    <t>研究費合計（参考）</t>
  </si>
  <si>
    <t>固定費を月数按分により年度毎に請求する場合（税抜き）</t>
  </si>
  <si>
    <t>来院回数（介護者）</t>
  </si>
  <si>
    <t>交通費の負担増等治験参加に伴う被験者の負担を軽減するための経費（介護者●回分を含む）</t>
  </si>
  <si>
    <t>⑥消費税（参考）</t>
  </si>
  <si>
    <t>⑥消費税（参考）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</si>
</sst>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45">
    <font>
      <sz val="11"/>
      <name val="ＭＳ Ｐゴシック"/>
      <family val="3"/>
    </font>
    <font>
      <sz val="6"/>
      <name val="ＭＳ Ｐゴシック"/>
      <family val="3"/>
    </font>
    <font>
      <sz val="12"/>
      <name val="ＭＳ Ｐゴシック"/>
      <family val="3"/>
    </font>
    <font>
      <b/>
      <sz val="12"/>
      <name val="ＭＳ Ｐゴシック"/>
      <family val="3"/>
    </font>
    <font>
      <sz val="11"/>
      <color indexed="8"/>
      <name val="ＭＳ Ｐゴシック"/>
      <family val="3"/>
    </font>
    <font>
      <sz val="11"/>
      <name val="ＭＳ ゴシック"/>
      <family val="3"/>
    </font>
    <font>
      <b/>
      <sz val="11"/>
      <name val="ＭＳ Ｐゴシック"/>
      <family val="3"/>
    </font>
    <font>
      <sz val="9"/>
      <name val="ＭＳ Ｐゴシック"/>
      <family val="3"/>
    </font>
    <font>
      <sz val="9.5"/>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ck"/>
      <right>
        <color indexed="63"/>
      </right>
      <top style="thick"/>
      <bottom style="thick"/>
    </border>
    <border>
      <left style="medium"/>
      <right>
        <color indexed="63"/>
      </right>
      <top style="medium"/>
      <bottom style="mediu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style="medium"/>
      <right style="medium"/>
      <top style="medium"/>
      <bottom style="medium"/>
    </border>
    <border>
      <left style="medium"/>
      <right>
        <color indexed="63"/>
      </right>
      <top style="thick"/>
      <bottom>
        <color indexed="63"/>
      </bottom>
    </border>
    <border>
      <left>
        <color indexed="63"/>
      </left>
      <right>
        <color indexed="63"/>
      </right>
      <top style="thin"/>
      <bottom style="thin"/>
    </border>
    <border>
      <left style="thin"/>
      <right>
        <color indexed="63"/>
      </right>
      <top>
        <color indexed="63"/>
      </top>
      <bottom style="thin"/>
    </border>
    <border>
      <left style="medium"/>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ck"/>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ck"/>
      <top>
        <color indexed="63"/>
      </top>
      <bottom>
        <color indexed="63"/>
      </bottom>
    </border>
    <border>
      <left>
        <color indexed="63"/>
      </left>
      <right>
        <color indexed="63"/>
      </right>
      <top style="thick"/>
      <bottom style="thick"/>
    </border>
    <border>
      <left>
        <color indexed="63"/>
      </left>
      <right style="medium"/>
      <top style="thick"/>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ck"/>
      <bottom style="thick"/>
    </border>
    <border>
      <left style="thin"/>
      <right>
        <color indexed="63"/>
      </right>
      <top>
        <color indexed="63"/>
      </top>
      <bottom>
        <color indexed="63"/>
      </bottom>
    </border>
    <border>
      <left>
        <color indexed="63"/>
      </left>
      <right style="thin"/>
      <top style="medium"/>
      <bottom>
        <color indexed="63"/>
      </bottom>
    </border>
    <border>
      <left>
        <color indexed="63"/>
      </left>
      <right style="medium"/>
      <top style="thick"/>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horizontal="right" vertical="center"/>
    </xf>
    <xf numFmtId="178" fontId="2" fillId="0" borderId="0" xfId="0" applyNumberFormat="1" applyFont="1" applyAlignment="1">
      <alignment/>
    </xf>
    <xf numFmtId="7" fontId="2" fillId="0" borderId="0" xfId="0" applyNumberFormat="1" applyFont="1" applyAlignment="1">
      <alignment/>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xf>
    <xf numFmtId="0" fontId="6" fillId="0" borderId="10" xfId="0" applyFont="1" applyBorder="1" applyAlignment="1">
      <alignment vertical="center"/>
    </xf>
    <xf numFmtId="0" fontId="6" fillId="0" borderId="11" xfId="0" applyFont="1" applyBorder="1" applyAlignment="1">
      <alignment/>
    </xf>
    <xf numFmtId="0" fontId="6" fillId="0" borderId="11" xfId="0" applyFont="1" applyBorder="1" applyAlignment="1">
      <alignment horizontal="center" vertical="center"/>
    </xf>
    <xf numFmtId="176" fontId="6" fillId="0" borderId="11" xfId="0" applyNumberFormat="1" applyFont="1" applyBorder="1" applyAlignment="1">
      <alignment/>
    </xf>
    <xf numFmtId="0" fontId="6" fillId="0" borderId="11" xfId="0" applyFont="1" applyBorder="1" applyAlignment="1">
      <alignment/>
    </xf>
    <xf numFmtId="0" fontId="0" fillId="33" borderId="12" xfId="0" applyFont="1" applyFill="1" applyBorder="1" applyAlignment="1">
      <alignment vertical="center"/>
    </xf>
    <xf numFmtId="0" fontId="0" fillId="33" borderId="13" xfId="0" applyFont="1" applyFill="1" applyBorder="1" applyAlignment="1">
      <alignment vertical="center"/>
    </xf>
    <xf numFmtId="0" fontId="6" fillId="0" borderId="14" xfId="0" applyFont="1" applyBorder="1" applyAlignment="1">
      <alignment vertical="center"/>
    </xf>
    <xf numFmtId="0" fontId="6" fillId="0" borderId="15" xfId="0" applyFont="1" applyBorder="1" applyAlignment="1">
      <alignment/>
    </xf>
    <xf numFmtId="0" fontId="0" fillId="0" borderId="16" xfId="0" applyFont="1" applyBorder="1" applyAlignment="1">
      <alignment horizontal="center" vertical="center"/>
    </xf>
    <xf numFmtId="0" fontId="0" fillId="0" borderId="15" xfId="0" applyFont="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5" fillId="0" borderId="0" xfId="0" applyFont="1" applyAlignment="1">
      <alignment horizontal="center" vertical="center"/>
    </xf>
    <xf numFmtId="0" fontId="8" fillId="0" borderId="0" xfId="0" applyFont="1" applyAlignment="1">
      <alignment/>
    </xf>
    <xf numFmtId="0" fontId="6" fillId="0" borderId="16" xfId="0" applyFont="1" applyBorder="1" applyAlignment="1">
      <alignment vertical="center"/>
    </xf>
    <xf numFmtId="0" fontId="6" fillId="0" borderId="0" xfId="0" applyFont="1" applyBorder="1" applyAlignment="1">
      <alignment vertical="center"/>
    </xf>
    <xf numFmtId="177" fontId="6" fillId="0" borderId="0" xfId="0" applyNumberFormat="1" applyFont="1" applyBorder="1" applyAlignment="1">
      <alignment horizontal="right"/>
    </xf>
    <xf numFmtId="0" fontId="6" fillId="0" borderId="0" xfId="0" applyFont="1" applyBorder="1" applyAlignment="1">
      <alignment/>
    </xf>
    <xf numFmtId="0" fontId="9" fillId="0" borderId="15" xfId="0" applyFont="1" applyBorder="1" applyAlignment="1">
      <alignment vertical="center"/>
    </xf>
    <xf numFmtId="0" fontId="0" fillId="0" borderId="10" xfId="0" applyFont="1" applyBorder="1" applyAlignment="1">
      <alignment horizontal="right" vertical="center"/>
    </xf>
    <xf numFmtId="0" fontId="6" fillId="0" borderId="0" xfId="0" applyFont="1" applyAlignment="1">
      <alignment vertical="center"/>
    </xf>
    <xf numFmtId="0" fontId="6" fillId="0" borderId="0" xfId="0" applyFont="1" applyAlignment="1">
      <alignment/>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16" xfId="0" applyBorder="1" applyAlignment="1">
      <alignment horizontal="left" vertical="center" wrapText="1"/>
    </xf>
    <xf numFmtId="0" fontId="0" fillId="0" borderId="10" xfId="0" applyBorder="1" applyAlignment="1">
      <alignment vertical="center"/>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6" xfId="0" applyBorder="1" applyAlignment="1">
      <alignment horizontal="left" vertical="center"/>
    </xf>
    <xf numFmtId="0" fontId="0" fillId="0" borderId="0" xfId="0" applyAlignment="1">
      <alignment vertical="center"/>
    </xf>
    <xf numFmtId="0" fontId="0" fillId="0" borderId="14" xfId="0" applyFont="1" applyBorder="1" applyAlignment="1">
      <alignment horizontal="right" vertical="center"/>
    </xf>
    <xf numFmtId="0" fontId="0" fillId="0" borderId="21" xfId="0" applyFont="1" applyBorder="1" applyAlignment="1">
      <alignment horizontal="center" vertical="center"/>
    </xf>
    <xf numFmtId="0" fontId="0" fillId="33" borderId="22" xfId="0" applyFont="1" applyFill="1" applyBorder="1" applyAlignment="1">
      <alignment vertical="center"/>
    </xf>
    <xf numFmtId="0" fontId="9" fillId="0" borderId="23" xfId="0" applyFont="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177" fontId="6" fillId="0" borderId="24" xfId="0" applyNumberFormat="1" applyFont="1" applyBorder="1" applyAlignment="1">
      <alignment horizontal="right"/>
    </xf>
    <xf numFmtId="0" fontId="6" fillId="0" borderId="24" xfId="0" applyFont="1" applyBorder="1" applyAlignment="1">
      <alignment/>
    </xf>
    <xf numFmtId="0" fontId="0" fillId="33" borderId="25" xfId="0" applyFont="1" applyFill="1" applyBorder="1" applyAlignment="1">
      <alignment vertical="center"/>
    </xf>
    <xf numFmtId="0" fontId="9" fillId="0" borderId="0" xfId="0" applyFont="1" applyBorder="1" applyAlignment="1">
      <alignment vertical="center"/>
    </xf>
    <xf numFmtId="0" fontId="0" fillId="0" borderId="23" xfId="0" applyFont="1" applyBorder="1" applyAlignment="1">
      <alignment vertical="center"/>
    </xf>
    <xf numFmtId="176" fontId="0" fillId="0" borderId="26"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0" fillId="0" borderId="21" xfId="0" applyBorder="1" applyAlignment="1">
      <alignment horizontal="right" vertical="center"/>
    </xf>
    <xf numFmtId="0" fontId="0" fillId="0" borderId="24" xfId="0" applyBorder="1" applyAlignment="1">
      <alignment horizontal="right" vertical="center"/>
    </xf>
    <xf numFmtId="0" fontId="0" fillId="0" borderId="27" xfId="0" applyBorder="1" applyAlignment="1">
      <alignment vertical="center"/>
    </xf>
    <xf numFmtId="0" fontId="0" fillId="0" borderId="23" xfId="0" applyBorder="1" applyAlignment="1">
      <alignment vertical="center"/>
    </xf>
    <xf numFmtId="0" fontId="4" fillId="0" borderId="0" xfId="0" applyFont="1" applyAlignment="1">
      <alignment horizontal="left" vertical="center" wrapText="1"/>
    </xf>
    <xf numFmtId="0" fontId="0" fillId="0" borderId="15" xfId="0" applyFont="1" applyBorder="1" applyAlignment="1">
      <alignment vertical="center"/>
    </xf>
    <xf numFmtId="0" fontId="0" fillId="0" borderId="16" xfId="0" applyFont="1" applyBorder="1" applyAlignment="1">
      <alignment horizontal="left"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6" fillId="0" borderId="20" xfId="0" applyFont="1" applyBorder="1" applyAlignment="1">
      <alignment horizontal="center" vertical="center"/>
    </xf>
    <xf numFmtId="176" fontId="3" fillId="0" borderId="20" xfId="0" applyNumberFormat="1" applyFont="1" applyBorder="1" applyAlignment="1">
      <alignment/>
    </xf>
    <xf numFmtId="0" fontId="3" fillId="0" borderId="20" xfId="0" applyFont="1" applyBorder="1" applyAlignment="1">
      <alignment/>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28" xfId="0" applyBorder="1" applyAlignment="1">
      <alignment vertical="center"/>
    </xf>
    <xf numFmtId="0" fontId="0" fillId="0" borderId="14" xfId="0" applyBorder="1" applyAlignment="1">
      <alignment vertical="center"/>
    </xf>
    <xf numFmtId="0" fontId="0" fillId="0" borderId="24" xfId="0" applyFont="1" applyBorder="1" applyAlignment="1">
      <alignment horizontal="right" vertical="center"/>
    </xf>
    <xf numFmtId="0" fontId="0" fillId="0" borderId="29" xfId="0" applyFont="1" applyBorder="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0" xfId="0" applyFont="1" applyAlignment="1">
      <alignment vertical="center"/>
    </xf>
    <xf numFmtId="176" fontId="0" fillId="0" borderId="16" xfId="0" applyNumberFormat="1" applyFont="1" applyBorder="1" applyAlignment="1">
      <alignment vertical="center"/>
    </xf>
    <xf numFmtId="176" fontId="0" fillId="0" borderId="20" xfId="0" applyNumberFormat="1" applyFont="1" applyBorder="1" applyAlignment="1">
      <alignment vertical="center"/>
    </xf>
    <xf numFmtId="49" fontId="5" fillId="0" borderId="10" xfId="0" applyNumberFormat="1" applyFont="1" applyBorder="1" applyAlignment="1">
      <alignment vertical="center"/>
    </xf>
    <xf numFmtId="0" fontId="0" fillId="0" borderId="10" xfId="0" applyFont="1" applyBorder="1" applyAlignment="1">
      <alignment vertical="center"/>
    </xf>
    <xf numFmtId="0" fontId="0" fillId="0" borderId="20" xfId="0"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vertical="center"/>
    </xf>
    <xf numFmtId="176" fontId="0" fillId="0" borderId="16"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0" fillId="0" borderId="32" xfId="0" applyFont="1" applyBorder="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9"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176" fontId="0" fillId="0" borderId="16" xfId="0" applyNumberForma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1" xfId="0" applyNumberFormat="1" applyFont="1" applyBorder="1" applyAlignment="1">
      <alignment vertical="center"/>
    </xf>
    <xf numFmtId="176" fontId="0" fillId="0" borderId="24" xfId="0" applyNumberFormat="1" applyFont="1" applyBorder="1" applyAlignment="1">
      <alignment vertical="center"/>
    </xf>
    <xf numFmtId="0" fontId="0" fillId="0" borderId="0" xfId="0" applyFont="1" applyAlignment="1">
      <alignment vertical="center" wrapText="1"/>
    </xf>
    <xf numFmtId="0" fontId="0" fillId="0" borderId="28" xfId="0" applyFont="1" applyBorder="1" applyAlignment="1">
      <alignment horizontal="left" vertical="center"/>
    </xf>
    <xf numFmtId="0" fontId="0" fillId="0" borderId="14" xfId="0" applyFont="1" applyBorder="1" applyAlignment="1">
      <alignment horizontal="left" vertical="center"/>
    </xf>
    <xf numFmtId="0" fontId="0" fillId="0" borderId="37" xfId="0" applyFont="1" applyBorder="1" applyAlignment="1">
      <alignment horizontal="center" vertical="center"/>
    </xf>
    <xf numFmtId="0" fontId="0" fillId="0" borderId="21" xfId="0"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177" fontId="0" fillId="0" borderId="38" xfId="0" applyNumberFormat="1" applyBorder="1" applyAlignment="1">
      <alignment horizontal="right" vertical="center"/>
    </xf>
    <xf numFmtId="177" fontId="0" fillId="0" borderId="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4" xfId="0" applyNumberFormat="1" applyFont="1" applyBorder="1" applyAlignment="1">
      <alignment horizontal="righ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34" borderId="0" xfId="0" applyFont="1" applyFill="1" applyAlignment="1">
      <alignment horizontal="right" vertical="center"/>
    </xf>
    <xf numFmtId="0" fontId="0" fillId="34" borderId="0" xfId="0" applyFont="1" applyFill="1" applyBorder="1" applyAlignment="1">
      <alignment horizontal="right" vertical="center"/>
    </xf>
    <xf numFmtId="49" fontId="5" fillId="34" borderId="10" xfId="0" applyNumberFormat="1" applyFont="1" applyFill="1" applyBorder="1" applyAlignment="1">
      <alignment vertical="center"/>
    </xf>
    <xf numFmtId="0" fontId="0" fillId="34" borderId="16" xfId="0"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15" xfId="0" applyFont="1" applyFill="1" applyBorder="1" applyAlignment="1">
      <alignment horizontal="left" vertical="center" wrapText="1"/>
    </xf>
    <xf numFmtId="176" fontId="0" fillId="34" borderId="16" xfId="0" applyNumberFormat="1" applyFont="1" applyFill="1" applyBorder="1" applyAlignment="1">
      <alignment vertical="center"/>
    </xf>
    <xf numFmtId="176" fontId="0" fillId="34" borderId="20" xfId="0" applyNumberFormat="1" applyFont="1" applyFill="1" applyBorder="1" applyAlignment="1">
      <alignment vertical="center"/>
    </xf>
    <xf numFmtId="0" fontId="0" fillId="34" borderId="15" xfId="0" applyFont="1" applyFill="1" applyBorder="1" applyAlignment="1">
      <alignment vertical="center"/>
    </xf>
    <xf numFmtId="0" fontId="0" fillId="34" borderId="10" xfId="0" applyFont="1" applyFill="1" applyBorder="1" applyAlignment="1">
      <alignment vertical="center"/>
    </xf>
    <xf numFmtId="0" fontId="44" fillId="0" borderId="0" xfId="0" applyFont="1" applyAlignment="1">
      <alignment/>
    </xf>
    <xf numFmtId="0" fontId="0" fillId="0" borderId="15" xfId="0" applyFont="1" applyBorder="1" applyAlignment="1">
      <alignment/>
    </xf>
    <xf numFmtId="176" fontId="0" fillId="0" borderId="20" xfId="0" applyNumberFormat="1" applyFont="1" applyBorder="1" applyAlignment="1">
      <alignment/>
    </xf>
    <xf numFmtId="0" fontId="0" fillId="0" borderId="20" xfId="0" applyFont="1" applyBorder="1" applyAlignment="1">
      <alignment/>
    </xf>
    <xf numFmtId="0" fontId="6" fillId="0" borderId="16" xfId="0" applyFont="1" applyBorder="1" applyAlignment="1">
      <alignment horizontal="center" vertical="center"/>
    </xf>
    <xf numFmtId="0" fontId="0" fillId="0" borderId="0" xfId="0" applyBorder="1" applyAlignment="1">
      <alignment horizontal="right" vertical="center"/>
    </xf>
    <xf numFmtId="0" fontId="0" fillId="0" borderId="41" xfId="0" applyBorder="1" applyAlignment="1">
      <alignment horizontal="right" vertical="center"/>
    </xf>
    <xf numFmtId="0" fontId="6" fillId="34" borderId="24" xfId="0" applyFont="1" applyFill="1" applyBorder="1" applyAlignment="1">
      <alignment vertical="center"/>
    </xf>
    <xf numFmtId="177" fontId="6" fillId="34" borderId="14" xfId="0" applyNumberFormat="1" applyFont="1" applyFill="1" applyBorder="1" applyAlignment="1">
      <alignment horizontal="right"/>
    </xf>
    <xf numFmtId="177" fontId="6" fillId="34" borderId="10" xfId="0" applyNumberFormat="1" applyFont="1" applyFill="1" applyBorder="1" applyAlignment="1">
      <alignment horizontal="right"/>
    </xf>
    <xf numFmtId="0" fontId="0" fillId="34" borderId="0" xfId="0" applyFill="1" applyBorder="1" applyAlignment="1">
      <alignment horizontal="right" vertical="center"/>
    </xf>
    <xf numFmtId="0" fontId="0" fillId="34" borderId="13" xfId="0" applyFont="1" applyFill="1" applyBorder="1" applyAlignment="1">
      <alignment vertical="center"/>
    </xf>
    <xf numFmtId="0" fontId="0" fillId="34" borderId="30" xfId="0" applyFill="1" applyBorder="1" applyAlignment="1">
      <alignment horizontal="center" vertical="center"/>
    </xf>
    <xf numFmtId="0" fontId="0"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15" xfId="0" applyFont="1" applyBorder="1" applyAlignment="1">
      <alignment horizontal="left"/>
    </xf>
    <xf numFmtId="176" fontId="0" fillId="0" borderId="26" xfId="0" applyNumberFormat="1" applyFont="1" applyBorder="1" applyAlignment="1">
      <alignment vertical="center"/>
    </xf>
    <xf numFmtId="176" fontId="0" fillId="0" borderId="11" xfId="0" applyNumberFormat="1" applyFont="1" applyBorder="1" applyAlignment="1">
      <alignment vertical="center"/>
    </xf>
    <xf numFmtId="176" fontId="3" fillId="0" borderId="13" xfId="0" applyNumberFormat="1" applyFont="1" applyBorder="1" applyAlignment="1">
      <alignment vertical="center"/>
    </xf>
    <xf numFmtId="0" fontId="0" fillId="0" borderId="27" xfId="0" applyFont="1" applyBorder="1" applyAlignment="1">
      <alignment vertical="center"/>
    </xf>
    <xf numFmtId="0" fontId="6" fillId="0" borderId="31" xfId="0" applyFont="1" applyBorder="1" applyAlignment="1">
      <alignment vertical="center"/>
    </xf>
    <xf numFmtId="176" fontId="0" fillId="0" borderId="21" xfId="0" applyNumberFormat="1" applyFont="1" applyBorder="1" applyAlignment="1">
      <alignment vertical="center"/>
    </xf>
    <xf numFmtId="176" fontId="0" fillId="0" borderId="24" xfId="0" applyNumberFormat="1" applyFont="1" applyBorder="1" applyAlignment="1">
      <alignment vertical="center"/>
    </xf>
    <xf numFmtId="0" fontId="0" fillId="0" borderId="23" xfId="0" applyFont="1" applyBorder="1" applyAlignment="1">
      <alignment vertical="center"/>
    </xf>
    <xf numFmtId="0" fontId="3" fillId="0" borderId="31" xfId="0" applyFont="1" applyBorder="1" applyAlignment="1">
      <alignment vertical="center"/>
    </xf>
    <xf numFmtId="176" fontId="3" fillId="0" borderId="30" xfId="0" applyNumberFormat="1" applyFont="1" applyBorder="1" applyAlignment="1">
      <alignment vertical="center"/>
    </xf>
    <xf numFmtId="0" fontId="0" fillId="34" borderId="16" xfId="0" applyFont="1" applyFill="1" applyBorder="1" applyAlignment="1">
      <alignment horizontal="left" vertical="center"/>
    </xf>
    <xf numFmtId="0" fontId="0" fillId="34" borderId="16" xfId="0" applyFont="1" applyFill="1" applyBorder="1" applyAlignment="1">
      <alignment vertical="center"/>
    </xf>
    <xf numFmtId="0" fontId="0" fillId="34" borderId="16" xfId="0"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3"/>
  <sheetViews>
    <sheetView tabSelected="1" zoomScalePageLayoutView="0" workbookViewId="0" topLeftCell="A1">
      <selection activeCell="J18" sqref="J18"/>
    </sheetView>
  </sheetViews>
  <sheetFormatPr defaultColWidth="9.00390625" defaultRowHeight="13.5"/>
  <cols>
    <col min="1" max="1" width="2.875" style="1" customWidth="1"/>
    <col min="2" max="2" width="18.125" style="1" customWidth="1"/>
    <col min="3" max="3" width="38.375" style="4" customWidth="1"/>
    <col min="4" max="4" width="5.625" style="4" customWidth="1"/>
    <col min="5" max="5" width="3.625" style="4" customWidth="1"/>
    <col min="6" max="6" width="7.625" style="1" customWidth="1"/>
    <col min="7" max="7" width="6.375" style="1" bestFit="1" customWidth="1"/>
    <col min="8" max="8" width="3.875" style="1" customWidth="1"/>
    <col min="9" max="9" width="9.00390625" style="1" customWidth="1"/>
    <col min="10" max="10" width="12.875" style="1" bestFit="1" customWidth="1"/>
    <col min="11" max="16384" width="9.00390625" style="1" customWidth="1"/>
  </cols>
  <sheetData>
    <row r="1" spans="3:8" ht="13.5">
      <c r="C1" s="95" t="s">
        <v>37</v>
      </c>
      <c r="D1" s="95"/>
      <c r="E1" s="95"/>
      <c r="F1" s="95"/>
      <c r="G1" s="95"/>
      <c r="H1" s="95"/>
    </row>
    <row r="2" spans="2:8" ht="30" customHeight="1">
      <c r="B2" s="77" t="s">
        <v>36</v>
      </c>
      <c r="C2" s="77"/>
      <c r="D2" s="77"/>
      <c r="E2" s="77"/>
      <c r="F2" s="77"/>
      <c r="G2" s="77"/>
      <c r="H2" s="77"/>
    </row>
    <row r="3" spans="4:8" ht="15" customHeight="1">
      <c r="D3" s="78" t="s">
        <v>8</v>
      </c>
      <c r="E3" s="78"/>
      <c r="F3" s="78"/>
      <c r="G3" s="78"/>
      <c r="H3" s="78"/>
    </row>
    <row r="4" spans="1:8" ht="30" customHeight="1">
      <c r="A4" s="62" t="s">
        <v>84</v>
      </c>
      <c r="B4" s="62"/>
      <c r="C4" s="62"/>
      <c r="D4" s="26"/>
      <c r="E4" s="26"/>
      <c r="F4" s="26"/>
      <c r="G4" s="26"/>
      <c r="H4" s="26"/>
    </row>
    <row r="5" spans="2:12" ht="15" customHeight="1">
      <c r="B5" s="27"/>
      <c r="L5" s="2"/>
    </row>
    <row r="6" spans="1:8" s="4" customFormat="1" ht="30" customHeight="1">
      <c r="A6" s="5" t="s">
        <v>15</v>
      </c>
      <c r="B6" s="8" t="s">
        <v>16</v>
      </c>
      <c r="C6" s="110"/>
      <c r="D6" s="110"/>
      <c r="E6" s="110"/>
      <c r="F6" s="110"/>
      <c r="G6" s="110"/>
      <c r="H6" s="110"/>
    </row>
    <row r="7" spans="1:12" s="4" customFormat="1" ht="18" customHeight="1">
      <c r="A7" s="5" t="s">
        <v>17</v>
      </c>
      <c r="B7" s="8" t="s">
        <v>1</v>
      </c>
      <c r="C7" s="81"/>
      <c r="D7" s="81"/>
      <c r="E7" s="81"/>
      <c r="F7" s="81"/>
      <c r="G7" s="81"/>
      <c r="H7" s="81"/>
      <c r="L7" s="3"/>
    </row>
    <row r="8" spans="1:8" s="4" customFormat="1" ht="18" customHeight="1">
      <c r="A8" s="5" t="s">
        <v>18</v>
      </c>
      <c r="B8" s="44" t="s">
        <v>53</v>
      </c>
      <c r="C8" s="81" t="s">
        <v>9</v>
      </c>
      <c r="D8" s="81"/>
      <c r="E8" s="81"/>
      <c r="F8" s="81"/>
      <c r="G8" s="81"/>
      <c r="H8" s="81"/>
    </row>
    <row r="9" spans="1:12" s="4" customFormat="1" ht="18" customHeight="1">
      <c r="A9" s="5" t="s">
        <v>19</v>
      </c>
      <c r="B9" s="8" t="s">
        <v>3</v>
      </c>
      <c r="C9" s="96" t="s">
        <v>38</v>
      </c>
      <c r="D9" s="97"/>
      <c r="E9" s="97"/>
      <c r="F9" s="97"/>
      <c r="G9" s="97"/>
      <c r="H9" s="8"/>
      <c r="L9" s="3"/>
    </row>
    <row r="10" spans="1:8" s="4" customFormat="1" ht="18" customHeight="1">
      <c r="A10" s="5" t="s">
        <v>20</v>
      </c>
      <c r="B10" s="8" t="s">
        <v>21</v>
      </c>
      <c r="C10" s="9"/>
      <c r="D10" s="9"/>
      <c r="E10" s="9"/>
      <c r="F10" s="10"/>
      <c r="G10" s="11"/>
      <c r="H10" s="11"/>
    </row>
    <row r="11" spans="1:8" s="4" customFormat="1" ht="18" customHeight="1" thickBot="1">
      <c r="A11" s="5"/>
      <c r="B11" s="8"/>
      <c r="C11" s="9"/>
      <c r="D11" s="9"/>
      <c r="E11" s="9"/>
      <c r="F11" s="10"/>
      <c r="G11" s="11"/>
      <c r="H11" s="11"/>
    </row>
    <row r="12" spans="1:8" s="4" customFormat="1" ht="15" customHeight="1" thickBot="1" thickTop="1">
      <c r="A12" s="5"/>
      <c r="B12" s="8"/>
      <c r="C12" s="93" t="s">
        <v>26</v>
      </c>
      <c r="D12" s="93"/>
      <c r="E12" s="98"/>
      <c r="F12" s="37">
        <v>0</v>
      </c>
      <c r="G12" s="99" t="s">
        <v>22</v>
      </c>
      <c r="H12" s="100"/>
    </row>
    <row r="13" spans="2:10" ht="15" customHeight="1" thickBot="1" thickTop="1">
      <c r="B13" s="12"/>
      <c r="C13" s="93" t="s">
        <v>6</v>
      </c>
      <c r="D13" s="93"/>
      <c r="E13" s="98"/>
      <c r="F13" s="37">
        <v>0</v>
      </c>
      <c r="G13" s="106" t="s">
        <v>7</v>
      </c>
      <c r="H13" s="122"/>
      <c r="J13" s="4"/>
    </row>
    <row r="14" spans="2:10" ht="15" customHeight="1" thickBot="1">
      <c r="B14" s="12"/>
      <c r="C14" s="92" t="s">
        <v>54</v>
      </c>
      <c r="D14" s="93"/>
      <c r="E14" s="98"/>
      <c r="F14" s="19">
        <v>0</v>
      </c>
      <c r="G14" s="101" t="s">
        <v>11</v>
      </c>
      <c r="H14" s="80"/>
      <c r="J14" s="4"/>
    </row>
    <row r="15" spans="2:8" ht="15" customHeight="1" thickBot="1">
      <c r="B15" s="12"/>
      <c r="C15" s="93" t="s">
        <v>33</v>
      </c>
      <c r="D15" s="93"/>
      <c r="E15" s="98"/>
      <c r="F15" s="19">
        <v>0</v>
      </c>
      <c r="G15" s="101" t="s">
        <v>28</v>
      </c>
      <c r="H15" s="80"/>
    </row>
    <row r="16" spans="2:8" ht="45" customHeight="1">
      <c r="B16" s="111" t="s">
        <v>10</v>
      </c>
      <c r="C16" s="64" t="s">
        <v>12</v>
      </c>
      <c r="D16" s="65"/>
      <c r="E16" s="66"/>
      <c r="F16" s="117">
        <f>7000*F14</f>
        <v>0</v>
      </c>
      <c r="G16" s="118"/>
      <c r="H16" s="121" t="s">
        <v>0</v>
      </c>
    </row>
    <row r="17" spans="2:8" ht="15" customHeight="1">
      <c r="B17" s="112"/>
      <c r="C17" s="114" t="s">
        <v>41</v>
      </c>
      <c r="D17" s="115"/>
      <c r="E17" s="116"/>
      <c r="F17" s="119"/>
      <c r="G17" s="120"/>
      <c r="H17" s="89"/>
    </row>
    <row r="18" spans="2:8" ht="15" customHeight="1">
      <c r="B18" s="84" t="s">
        <v>39</v>
      </c>
      <c r="C18" s="70" t="s">
        <v>40</v>
      </c>
      <c r="D18" s="65"/>
      <c r="E18" s="66"/>
      <c r="F18" s="82">
        <v>0</v>
      </c>
      <c r="G18" s="83"/>
      <c r="H18" s="63" t="s">
        <v>0</v>
      </c>
    </row>
    <row r="19" spans="2:8" ht="30" customHeight="1">
      <c r="B19" s="85"/>
      <c r="C19" s="70" t="s">
        <v>42</v>
      </c>
      <c r="D19" s="65"/>
      <c r="E19" s="66"/>
      <c r="F19" s="82"/>
      <c r="G19" s="83"/>
      <c r="H19" s="63"/>
    </row>
    <row r="20" spans="2:8" ht="15" customHeight="1">
      <c r="B20" s="84" t="s">
        <v>29</v>
      </c>
      <c r="C20" s="64" t="s">
        <v>23</v>
      </c>
      <c r="D20" s="65"/>
      <c r="E20" s="66"/>
      <c r="F20" s="82">
        <f>F12*1000*F13</f>
        <v>0</v>
      </c>
      <c r="G20" s="83"/>
      <c r="H20" s="63" t="s">
        <v>0</v>
      </c>
    </row>
    <row r="21" spans="2:8" ht="15" customHeight="1">
      <c r="B21" s="85"/>
      <c r="C21" s="70" t="s">
        <v>43</v>
      </c>
      <c r="D21" s="65"/>
      <c r="E21" s="66"/>
      <c r="F21" s="82"/>
      <c r="G21" s="83"/>
      <c r="H21" s="63"/>
    </row>
    <row r="22" spans="2:8" ht="60" customHeight="1">
      <c r="B22" s="39" t="s">
        <v>44</v>
      </c>
      <c r="C22" s="70" t="s">
        <v>45</v>
      </c>
      <c r="D22" s="71"/>
      <c r="E22" s="72"/>
      <c r="F22" s="90">
        <v>0</v>
      </c>
      <c r="G22" s="91"/>
      <c r="H22" s="42" t="s">
        <v>0</v>
      </c>
    </row>
    <row r="23" spans="2:8" ht="15" customHeight="1">
      <c r="B23" s="84" t="s">
        <v>46</v>
      </c>
      <c r="C23" s="70" t="s">
        <v>47</v>
      </c>
      <c r="D23" s="65"/>
      <c r="E23" s="66"/>
      <c r="F23" s="82">
        <f>F15*3500</f>
        <v>0</v>
      </c>
      <c r="G23" s="83"/>
      <c r="H23" s="63" t="s">
        <v>0</v>
      </c>
    </row>
    <row r="24" spans="2:8" ht="45" customHeight="1">
      <c r="B24" s="85"/>
      <c r="C24" s="70" t="s">
        <v>48</v>
      </c>
      <c r="D24" s="65"/>
      <c r="E24" s="66"/>
      <c r="F24" s="82"/>
      <c r="G24" s="83"/>
      <c r="H24" s="63"/>
    </row>
    <row r="25" spans="2:8" ht="45" customHeight="1">
      <c r="B25" s="39" t="s">
        <v>49</v>
      </c>
      <c r="C25" s="70" t="s">
        <v>50</v>
      </c>
      <c r="D25" s="71"/>
      <c r="E25" s="72"/>
      <c r="F25" s="90">
        <v>0</v>
      </c>
      <c r="G25" s="91"/>
      <c r="H25" s="42" t="s">
        <v>0</v>
      </c>
    </row>
    <row r="26" spans="2:8" ht="45" customHeight="1">
      <c r="B26" s="84" t="s">
        <v>51</v>
      </c>
      <c r="C26" s="64" t="s">
        <v>24</v>
      </c>
      <c r="D26" s="65"/>
      <c r="E26" s="66"/>
      <c r="F26" s="82">
        <f>ROUNDDOWN((F16+F18+F20+F22+F23+F25)*0.1,0)</f>
        <v>0</v>
      </c>
      <c r="G26" s="83"/>
      <c r="H26" s="63" t="s">
        <v>0</v>
      </c>
    </row>
    <row r="27" spans="2:8" ht="15" customHeight="1">
      <c r="B27" s="85"/>
      <c r="C27" s="70" t="s">
        <v>56</v>
      </c>
      <c r="D27" s="65"/>
      <c r="E27" s="66"/>
      <c r="F27" s="82"/>
      <c r="G27" s="83"/>
      <c r="H27" s="63"/>
    </row>
    <row r="28" spans="2:8" ht="45" customHeight="1">
      <c r="B28" s="84" t="s">
        <v>52</v>
      </c>
      <c r="C28" s="64" t="s">
        <v>25</v>
      </c>
      <c r="D28" s="65"/>
      <c r="E28" s="66"/>
      <c r="F28" s="82">
        <f>ROUNDDOWN((F16+F18+F20+F22+F23+F25+F26)*0.3,0)</f>
        <v>0</v>
      </c>
      <c r="G28" s="83"/>
      <c r="H28" s="63" t="s">
        <v>0</v>
      </c>
    </row>
    <row r="29" spans="2:8" ht="15" customHeight="1" thickBot="1">
      <c r="B29" s="85"/>
      <c r="C29" s="70" t="s">
        <v>57</v>
      </c>
      <c r="D29" s="65"/>
      <c r="E29" s="66"/>
      <c r="F29" s="149"/>
      <c r="G29" s="150"/>
      <c r="H29" s="152"/>
    </row>
    <row r="30" spans="2:8" ht="15" customHeight="1" thickBot="1">
      <c r="B30" s="137"/>
      <c r="C30" s="67" t="s">
        <v>77</v>
      </c>
      <c r="D30" s="67"/>
      <c r="E30" s="67"/>
      <c r="F30" s="151">
        <f>SUM(F16:G29)</f>
        <v>0</v>
      </c>
      <c r="G30" s="158"/>
      <c r="H30" s="157" t="s">
        <v>0</v>
      </c>
    </row>
    <row r="31" spans="2:8" ht="15" customHeight="1">
      <c r="B31" s="159" t="s">
        <v>91</v>
      </c>
      <c r="C31" s="102">
        <v>0.08</v>
      </c>
      <c r="D31" s="103"/>
      <c r="E31" s="104"/>
      <c r="F31" s="154">
        <f>ROUNDDOWN(F30*0.08,0)</f>
        <v>0</v>
      </c>
      <c r="G31" s="155"/>
      <c r="H31" s="156" t="s">
        <v>0</v>
      </c>
    </row>
    <row r="32" spans="2:10" ht="15" customHeight="1">
      <c r="B32" s="160" t="s">
        <v>92</v>
      </c>
      <c r="C32" s="103" t="s">
        <v>76</v>
      </c>
      <c r="D32" s="103"/>
      <c r="E32" s="103"/>
      <c r="F32" s="135">
        <f>SUM(F30:G31)</f>
        <v>0</v>
      </c>
      <c r="G32" s="136"/>
      <c r="H32" s="134" t="s">
        <v>0</v>
      </c>
      <c r="J32" s="6"/>
    </row>
    <row r="33" spans="2:10" ht="8.25" customHeight="1">
      <c r="B33" s="14"/>
      <c r="C33" s="15"/>
      <c r="D33" s="15"/>
      <c r="E33" s="15"/>
      <c r="F33" s="16"/>
      <c r="G33" s="17"/>
      <c r="H33" s="17"/>
      <c r="J33" s="6"/>
    </row>
    <row r="34" spans="2:8" ht="19.5" customHeight="1">
      <c r="B34" s="140" t="s">
        <v>93</v>
      </c>
      <c r="C34" s="49"/>
      <c r="D34" s="50"/>
      <c r="E34" s="50"/>
      <c r="F34" s="51"/>
      <c r="G34" s="51"/>
      <c r="H34" s="52"/>
    </row>
    <row r="35" spans="2:8" ht="15" customHeight="1" thickBot="1">
      <c r="B35" s="45" t="s">
        <v>31</v>
      </c>
      <c r="C35" s="46" t="s">
        <v>30</v>
      </c>
      <c r="D35" s="47">
        <v>0</v>
      </c>
      <c r="E35" s="48" t="s">
        <v>11</v>
      </c>
      <c r="F35" s="141" t="e">
        <f>ROUNDDOWN($F$30*D35/$F$14,0)</f>
        <v>#DIV/0!</v>
      </c>
      <c r="G35" s="141"/>
      <c r="H35" s="20" t="s">
        <v>0</v>
      </c>
    </row>
    <row r="36" spans="2:8" ht="15" customHeight="1" thickBot="1">
      <c r="B36" s="33" t="s">
        <v>31</v>
      </c>
      <c r="C36" s="22" t="s">
        <v>30</v>
      </c>
      <c r="D36" s="25">
        <v>0</v>
      </c>
      <c r="E36" s="32" t="s">
        <v>11</v>
      </c>
      <c r="F36" s="142" t="e">
        <f>ROUNDDOWN($F$30*D36/$F$14,0)</f>
        <v>#DIV/0!</v>
      </c>
      <c r="G36" s="142"/>
      <c r="H36" s="13" t="s">
        <v>0</v>
      </c>
    </row>
    <row r="37" spans="2:10" ht="15" customHeight="1" thickBot="1">
      <c r="B37" s="33" t="s">
        <v>31</v>
      </c>
      <c r="C37" s="22" t="s">
        <v>30</v>
      </c>
      <c r="D37" s="25">
        <v>0</v>
      </c>
      <c r="E37" s="32" t="s">
        <v>11</v>
      </c>
      <c r="F37" s="142" t="e">
        <f>ROUNDDOWN($F$30*D37/$F$14,0)</f>
        <v>#DIV/0!</v>
      </c>
      <c r="G37" s="142"/>
      <c r="H37" s="13" t="s">
        <v>0</v>
      </c>
      <c r="J37" s="7"/>
    </row>
    <row r="38" spans="2:10" ht="15" customHeight="1" thickBot="1">
      <c r="B38" s="33" t="s">
        <v>31</v>
      </c>
      <c r="C38" s="22" t="s">
        <v>30</v>
      </c>
      <c r="D38" s="24">
        <v>0</v>
      </c>
      <c r="E38" s="32" t="s">
        <v>11</v>
      </c>
      <c r="F38" s="142" t="e">
        <f>ROUNDDOWN($F$30*D38/$F$14,0)</f>
        <v>#DIV/0!</v>
      </c>
      <c r="G38" s="142"/>
      <c r="H38" s="13" t="s">
        <v>0</v>
      </c>
      <c r="J38" s="7"/>
    </row>
    <row r="39" spans="2:10" ht="15" customHeight="1">
      <c r="B39" s="9"/>
      <c r="C39" s="11"/>
      <c r="D39" s="36"/>
      <c r="E39" s="54"/>
      <c r="F39" s="30"/>
      <c r="G39" s="30"/>
      <c r="H39" s="29"/>
      <c r="J39" s="7"/>
    </row>
    <row r="40" spans="2:10" ht="15" customHeight="1">
      <c r="B40" s="9"/>
      <c r="C40" s="11"/>
      <c r="D40" s="36"/>
      <c r="E40" s="54"/>
      <c r="F40" s="30"/>
      <c r="G40" s="30"/>
      <c r="H40" s="29"/>
      <c r="J40" s="7"/>
    </row>
    <row r="41" spans="3:8" ht="13.5">
      <c r="C41" s="95" t="s">
        <v>37</v>
      </c>
      <c r="D41" s="95"/>
      <c r="E41" s="95"/>
      <c r="F41" s="95"/>
      <c r="G41" s="95"/>
      <c r="H41" s="95"/>
    </row>
    <row r="42" spans="2:8" ht="30" customHeight="1">
      <c r="B42" s="77" t="s">
        <v>55</v>
      </c>
      <c r="C42" s="77"/>
      <c r="D42" s="77"/>
      <c r="E42" s="77"/>
      <c r="F42" s="77"/>
      <c r="G42" s="77"/>
      <c r="H42" s="77"/>
    </row>
    <row r="43" spans="4:8" ht="19.5" customHeight="1">
      <c r="D43" s="78" t="s">
        <v>8</v>
      </c>
      <c r="E43" s="78"/>
      <c r="F43" s="78"/>
      <c r="G43" s="78"/>
      <c r="H43" s="78"/>
    </row>
    <row r="44" spans="1:8" ht="30" customHeight="1">
      <c r="A44" s="62" t="str">
        <f>A4</f>
        <v>国立研究開発法人国立長寿医療研究センター　理事長　殿</v>
      </c>
      <c r="B44" s="62"/>
      <c r="C44" s="62"/>
      <c r="D44" s="26"/>
      <c r="E44" s="26"/>
      <c r="F44" s="26"/>
      <c r="G44" s="26"/>
      <c r="H44" s="26"/>
    </row>
    <row r="45" ht="15" customHeight="1"/>
    <row r="46" spans="1:9" ht="30" customHeight="1">
      <c r="A46" s="5" t="s">
        <v>15</v>
      </c>
      <c r="B46" s="8" t="s">
        <v>16</v>
      </c>
      <c r="C46" s="110"/>
      <c r="D46" s="110"/>
      <c r="E46" s="110"/>
      <c r="F46" s="110"/>
      <c r="G46" s="110"/>
      <c r="H46" s="110"/>
      <c r="I46" s="12"/>
    </row>
    <row r="47" spans="1:9" ht="15" customHeight="1">
      <c r="A47" s="5" t="s">
        <v>17</v>
      </c>
      <c r="B47" s="8" t="s">
        <v>1</v>
      </c>
      <c r="C47" s="81"/>
      <c r="D47" s="81"/>
      <c r="E47" s="81"/>
      <c r="F47" s="81"/>
      <c r="G47" s="81"/>
      <c r="H47" s="81"/>
      <c r="I47" s="12"/>
    </row>
    <row r="48" spans="1:9" ht="15" customHeight="1">
      <c r="A48" s="5" t="s">
        <v>18</v>
      </c>
      <c r="B48" s="8" t="s">
        <v>2</v>
      </c>
      <c r="C48" s="81" t="s">
        <v>9</v>
      </c>
      <c r="D48" s="81"/>
      <c r="E48" s="81"/>
      <c r="F48" s="81"/>
      <c r="G48" s="81"/>
      <c r="H48" s="81"/>
      <c r="I48" s="12"/>
    </row>
    <row r="49" spans="1:9" ht="19.5" customHeight="1">
      <c r="A49" s="5" t="s">
        <v>19</v>
      </c>
      <c r="B49" s="8" t="s">
        <v>3</v>
      </c>
      <c r="C49" s="96" t="s">
        <v>38</v>
      </c>
      <c r="D49" s="97"/>
      <c r="E49" s="97"/>
      <c r="F49" s="97"/>
      <c r="G49" s="97"/>
      <c r="H49" s="8"/>
      <c r="I49" s="12"/>
    </row>
    <row r="50" spans="1:9" ht="19.5" customHeight="1">
      <c r="A50" s="5" t="s">
        <v>20</v>
      </c>
      <c r="B50" s="8" t="s">
        <v>21</v>
      </c>
      <c r="C50" s="9"/>
      <c r="D50" s="9"/>
      <c r="E50" s="9"/>
      <c r="F50" s="10"/>
      <c r="G50" s="11"/>
      <c r="H50" s="11"/>
      <c r="I50" s="12"/>
    </row>
    <row r="51" spans="1:9" ht="15" customHeight="1">
      <c r="A51" s="5"/>
      <c r="B51" s="8"/>
      <c r="C51" s="9"/>
      <c r="D51" s="9"/>
      <c r="E51" s="9"/>
      <c r="F51" s="10"/>
      <c r="G51" s="11"/>
      <c r="H51" s="11"/>
      <c r="I51" s="12"/>
    </row>
    <row r="52" spans="1:9" ht="19.5" customHeight="1" thickBot="1">
      <c r="A52" s="5"/>
      <c r="B52" s="34" t="s">
        <v>68</v>
      </c>
      <c r="C52" s="9"/>
      <c r="D52" s="9"/>
      <c r="E52" s="9"/>
      <c r="F52" s="10"/>
      <c r="G52" s="11"/>
      <c r="H52" s="11"/>
      <c r="I52" s="12"/>
    </row>
    <row r="53" spans="1:9" ht="15" customHeight="1" thickBot="1" thickTop="1">
      <c r="A53" s="5"/>
      <c r="C53" s="92" t="s">
        <v>5</v>
      </c>
      <c r="D53" s="93"/>
      <c r="E53" s="94"/>
      <c r="F53" s="53"/>
      <c r="G53" s="106" t="s">
        <v>22</v>
      </c>
      <c r="H53" s="107"/>
      <c r="I53" s="12"/>
    </row>
    <row r="54" spans="1:9" ht="15" customHeight="1" thickBot="1">
      <c r="A54" s="5"/>
      <c r="C54" s="138" t="s">
        <v>62</v>
      </c>
      <c r="D54" s="138"/>
      <c r="E54" s="139"/>
      <c r="F54" s="19"/>
      <c r="G54" s="79" t="s">
        <v>63</v>
      </c>
      <c r="H54" s="80"/>
      <c r="I54" s="12"/>
    </row>
    <row r="55" spans="1:9" ht="15" customHeight="1" thickBot="1">
      <c r="A55" s="5"/>
      <c r="C55" s="143"/>
      <c r="D55" s="143"/>
      <c r="E55" s="143" t="s">
        <v>94</v>
      </c>
      <c r="F55" s="144"/>
      <c r="G55" s="145" t="s">
        <v>63</v>
      </c>
      <c r="H55" s="146"/>
      <c r="I55" s="12"/>
    </row>
    <row r="56" spans="2:8" ht="15" customHeight="1" thickBot="1">
      <c r="B56" s="12"/>
      <c r="C56" s="123" t="s">
        <v>33</v>
      </c>
      <c r="D56" s="123"/>
      <c r="E56" s="124"/>
      <c r="F56" s="144"/>
      <c r="G56" s="147" t="s">
        <v>28</v>
      </c>
      <c r="H56" s="146"/>
    </row>
    <row r="57" spans="2:9" ht="30" customHeight="1">
      <c r="B57" s="84" t="s">
        <v>59</v>
      </c>
      <c r="C57" s="64" t="s">
        <v>4</v>
      </c>
      <c r="D57" s="65"/>
      <c r="E57" s="66"/>
      <c r="F57" s="108">
        <f>F53*6000</f>
        <v>0</v>
      </c>
      <c r="G57" s="109"/>
      <c r="H57" s="89" t="s">
        <v>0</v>
      </c>
      <c r="I57" s="12"/>
    </row>
    <row r="58" spans="2:9" ht="15" customHeight="1">
      <c r="B58" s="85"/>
      <c r="C58" s="70" t="s">
        <v>58</v>
      </c>
      <c r="D58" s="65"/>
      <c r="E58" s="66"/>
      <c r="F58" s="82"/>
      <c r="G58" s="83"/>
      <c r="H58" s="63"/>
      <c r="I58" s="12"/>
    </row>
    <row r="59" spans="2:9" ht="30" customHeight="1">
      <c r="B59" s="73" t="s">
        <v>60</v>
      </c>
      <c r="C59" s="70" t="s">
        <v>61</v>
      </c>
      <c r="D59" s="71"/>
      <c r="E59" s="72"/>
      <c r="F59" s="56">
        <f>7000*F54+7000*F55</f>
        <v>0</v>
      </c>
      <c r="G59" s="57"/>
      <c r="H59" s="60" t="s">
        <v>0</v>
      </c>
      <c r="I59" s="12"/>
    </row>
    <row r="60" spans="2:9" ht="15" customHeight="1">
      <c r="B60" s="74"/>
      <c r="C60" s="38" t="s">
        <v>70</v>
      </c>
      <c r="D60" s="40"/>
      <c r="E60" s="41"/>
      <c r="F60" s="58"/>
      <c r="G60" s="59"/>
      <c r="H60" s="61"/>
      <c r="I60" s="12"/>
    </row>
    <row r="61" spans="2:8" ht="15" customHeight="1">
      <c r="B61" s="125" t="s">
        <v>85</v>
      </c>
      <c r="C61" s="126" t="s">
        <v>47</v>
      </c>
      <c r="D61" s="127"/>
      <c r="E61" s="128"/>
      <c r="F61" s="129">
        <f>F56*3500</f>
        <v>0</v>
      </c>
      <c r="G61" s="130"/>
      <c r="H61" s="131" t="s">
        <v>0</v>
      </c>
    </row>
    <row r="62" spans="2:9" ht="45" customHeight="1">
      <c r="B62" s="132"/>
      <c r="C62" s="126" t="s">
        <v>48</v>
      </c>
      <c r="D62" s="127"/>
      <c r="E62" s="128"/>
      <c r="F62" s="129"/>
      <c r="G62" s="130"/>
      <c r="H62" s="131"/>
      <c r="I62" s="133"/>
    </row>
    <row r="63" spans="2:8" ht="45" customHeight="1">
      <c r="B63" s="84" t="s">
        <v>86</v>
      </c>
      <c r="C63" s="64" t="s">
        <v>24</v>
      </c>
      <c r="D63" s="65"/>
      <c r="E63" s="66"/>
      <c r="F63" s="82">
        <f>ROUNDDOWN((F57+F59+F61)*0.1,0)</f>
        <v>0</v>
      </c>
      <c r="G63" s="83"/>
      <c r="H63" s="63" t="s">
        <v>0</v>
      </c>
    </row>
    <row r="64" spans="2:8" ht="15" customHeight="1">
      <c r="B64" s="85"/>
      <c r="C64" s="70" t="s">
        <v>88</v>
      </c>
      <c r="D64" s="65"/>
      <c r="E64" s="66"/>
      <c r="F64" s="82"/>
      <c r="G64" s="83"/>
      <c r="H64" s="63"/>
    </row>
    <row r="65" spans="2:8" ht="45" customHeight="1">
      <c r="B65" s="84" t="s">
        <v>87</v>
      </c>
      <c r="C65" s="64" t="s">
        <v>35</v>
      </c>
      <c r="D65" s="65"/>
      <c r="E65" s="66"/>
      <c r="F65" s="82">
        <f>ROUNDDOWN((F57+F59+F61+F63)*0.3,0)</f>
        <v>0</v>
      </c>
      <c r="G65" s="83"/>
      <c r="H65" s="63" t="s">
        <v>0</v>
      </c>
    </row>
    <row r="66" spans="2:8" ht="15" customHeight="1" thickBot="1">
      <c r="B66" s="85"/>
      <c r="C66" s="70" t="s">
        <v>89</v>
      </c>
      <c r="D66" s="65"/>
      <c r="E66" s="66"/>
      <c r="F66" s="149"/>
      <c r="G66" s="150"/>
      <c r="H66" s="152"/>
    </row>
    <row r="67" spans="2:8" ht="15" customHeight="1" thickBot="1">
      <c r="B67" s="22"/>
      <c r="C67" s="67" t="s">
        <v>78</v>
      </c>
      <c r="D67" s="67"/>
      <c r="E67" s="67"/>
      <c r="F67" s="151">
        <f>SUM(F57:G66)</f>
        <v>0</v>
      </c>
      <c r="G67" s="158"/>
      <c r="H67" s="153" t="s">
        <v>0</v>
      </c>
    </row>
    <row r="68" spans="2:8" ht="13.5">
      <c r="B68" s="161" t="s">
        <v>97</v>
      </c>
      <c r="C68" s="102">
        <v>0.08</v>
      </c>
      <c r="D68" s="103"/>
      <c r="E68" s="104"/>
      <c r="F68" s="108">
        <f>ROUNDDOWN(F67*0.08,0)</f>
        <v>0</v>
      </c>
      <c r="G68" s="109"/>
      <c r="H68" s="55" t="s">
        <v>0</v>
      </c>
    </row>
    <row r="69" spans="2:8" ht="15" customHeight="1">
      <c r="B69" s="160" t="s">
        <v>92</v>
      </c>
      <c r="C69" s="103" t="s">
        <v>90</v>
      </c>
      <c r="D69" s="103"/>
      <c r="E69" s="103"/>
      <c r="F69" s="135">
        <f>SUM(F67:G68)</f>
        <v>0</v>
      </c>
      <c r="G69" s="136"/>
      <c r="H69" s="148" t="s">
        <v>0</v>
      </c>
    </row>
    <row r="70" spans="2:8" ht="19.5" customHeight="1">
      <c r="B70" s="29"/>
      <c r="C70" s="9"/>
      <c r="D70" s="36"/>
      <c r="E70" s="11"/>
      <c r="F70" s="30"/>
      <c r="G70" s="30"/>
      <c r="H70" s="31"/>
    </row>
    <row r="71" spans="1:9" ht="19.5" customHeight="1" thickBot="1">
      <c r="A71" s="5"/>
      <c r="B71" s="34" t="s">
        <v>69</v>
      </c>
      <c r="C71" s="9"/>
      <c r="D71" s="9"/>
      <c r="E71" s="9"/>
      <c r="F71" s="10"/>
      <c r="G71" s="11"/>
      <c r="H71" s="11"/>
      <c r="I71" s="12"/>
    </row>
    <row r="72" spans="1:9" ht="15" customHeight="1" thickBot="1" thickTop="1">
      <c r="A72" s="5"/>
      <c r="C72" s="93" t="s">
        <v>13</v>
      </c>
      <c r="D72" s="93"/>
      <c r="E72" s="94"/>
      <c r="F72" s="18"/>
      <c r="G72" s="99" t="s">
        <v>22</v>
      </c>
      <c r="H72" s="113"/>
      <c r="I72" s="12"/>
    </row>
    <row r="73" spans="1:9" ht="15" customHeight="1" thickBot="1" thickTop="1">
      <c r="A73" s="5"/>
      <c r="C73" s="138" t="s">
        <v>62</v>
      </c>
      <c r="D73" s="138"/>
      <c r="E73" s="139"/>
      <c r="F73" s="19"/>
      <c r="G73" s="79" t="s">
        <v>63</v>
      </c>
      <c r="H73" s="80"/>
      <c r="I73" s="12"/>
    </row>
    <row r="74" spans="1:9" ht="15" customHeight="1" thickBot="1">
      <c r="A74" s="5"/>
      <c r="C74" s="143"/>
      <c r="D74" s="143"/>
      <c r="E74" s="143" t="s">
        <v>94</v>
      </c>
      <c r="F74" s="144"/>
      <c r="G74" s="145" t="s">
        <v>63</v>
      </c>
      <c r="H74" s="146"/>
      <c r="I74" s="12"/>
    </row>
    <row r="75" spans="2:8" ht="15" customHeight="1" thickBot="1">
      <c r="B75" s="12"/>
      <c r="C75" s="123" t="s">
        <v>33</v>
      </c>
      <c r="D75" s="123"/>
      <c r="E75" s="124"/>
      <c r="F75" s="144"/>
      <c r="G75" s="147" t="s">
        <v>28</v>
      </c>
      <c r="H75" s="146"/>
    </row>
    <row r="76" spans="2:9" ht="30" customHeight="1">
      <c r="B76" s="84" t="s">
        <v>59</v>
      </c>
      <c r="C76" s="64" t="s">
        <v>4</v>
      </c>
      <c r="D76" s="65"/>
      <c r="E76" s="66"/>
      <c r="F76" s="82">
        <f>F72*6000</f>
        <v>0</v>
      </c>
      <c r="G76" s="83"/>
      <c r="H76" s="63" t="s">
        <v>0</v>
      </c>
      <c r="I76" s="12"/>
    </row>
    <row r="77" spans="2:9" ht="15" customHeight="1">
      <c r="B77" s="85"/>
      <c r="C77" s="64" t="s">
        <v>14</v>
      </c>
      <c r="D77" s="65"/>
      <c r="E77" s="66"/>
      <c r="F77" s="82"/>
      <c r="G77" s="83"/>
      <c r="H77" s="63"/>
      <c r="I77" s="12"/>
    </row>
    <row r="78" spans="2:9" ht="30" customHeight="1">
      <c r="B78" s="73" t="s">
        <v>60</v>
      </c>
      <c r="C78" s="70" t="s">
        <v>95</v>
      </c>
      <c r="D78" s="71"/>
      <c r="E78" s="72"/>
      <c r="F78" s="56">
        <f>7000*F73+7000*F74</f>
        <v>0</v>
      </c>
      <c r="G78" s="57"/>
      <c r="H78" s="60" t="s">
        <v>0</v>
      </c>
      <c r="I78" s="12"/>
    </row>
    <row r="79" spans="2:9" ht="15" customHeight="1">
      <c r="B79" s="74"/>
      <c r="C79" s="38" t="s">
        <v>70</v>
      </c>
      <c r="D79" s="40"/>
      <c r="E79" s="41"/>
      <c r="F79" s="58"/>
      <c r="G79" s="59"/>
      <c r="H79" s="61"/>
      <c r="I79" s="12"/>
    </row>
    <row r="80" spans="2:8" ht="15" customHeight="1">
      <c r="B80" s="125" t="s">
        <v>85</v>
      </c>
      <c r="C80" s="126" t="s">
        <v>47</v>
      </c>
      <c r="D80" s="127"/>
      <c r="E80" s="128"/>
      <c r="F80" s="129">
        <f>F73*3500</f>
        <v>0</v>
      </c>
      <c r="G80" s="130"/>
      <c r="H80" s="131" t="s">
        <v>0</v>
      </c>
    </row>
    <row r="81" spans="2:9" ht="45" customHeight="1">
      <c r="B81" s="132"/>
      <c r="C81" s="126" t="s">
        <v>48</v>
      </c>
      <c r="D81" s="127"/>
      <c r="E81" s="128"/>
      <c r="F81" s="129"/>
      <c r="G81" s="130"/>
      <c r="H81" s="131"/>
      <c r="I81" s="133"/>
    </row>
    <row r="82" spans="2:8" ht="45" customHeight="1">
      <c r="B82" s="84" t="s">
        <v>86</v>
      </c>
      <c r="C82" s="64" t="s">
        <v>24</v>
      </c>
      <c r="D82" s="65"/>
      <c r="E82" s="66"/>
      <c r="F82" s="82">
        <f>ROUNDDOWN((F76+F78+F80)*0.1,0)</f>
        <v>0</v>
      </c>
      <c r="G82" s="83"/>
      <c r="H82" s="63" t="s">
        <v>0</v>
      </c>
    </row>
    <row r="83" spans="2:8" ht="15" customHeight="1">
      <c r="B83" s="85"/>
      <c r="C83" s="70" t="s">
        <v>88</v>
      </c>
      <c r="D83" s="65"/>
      <c r="E83" s="66"/>
      <c r="F83" s="82"/>
      <c r="G83" s="83"/>
      <c r="H83" s="63"/>
    </row>
    <row r="84" spans="2:8" ht="45" customHeight="1">
      <c r="B84" s="84" t="s">
        <v>87</v>
      </c>
      <c r="C84" s="64" t="s">
        <v>35</v>
      </c>
      <c r="D84" s="65"/>
      <c r="E84" s="66"/>
      <c r="F84" s="82">
        <f>ROUNDDOWN((F76+F78+F80+F82)*0.3,0)</f>
        <v>0</v>
      </c>
      <c r="G84" s="83"/>
      <c r="H84" s="63" t="s">
        <v>0</v>
      </c>
    </row>
    <row r="85" spans="2:8" ht="15" customHeight="1" thickBot="1">
      <c r="B85" s="85"/>
      <c r="C85" s="70" t="s">
        <v>89</v>
      </c>
      <c r="D85" s="65"/>
      <c r="E85" s="66"/>
      <c r="F85" s="149"/>
      <c r="G85" s="150"/>
      <c r="H85" s="152"/>
    </row>
    <row r="86" spans="2:8" ht="15" customHeight="1" thickBot="1">
      <c r="B86" s="22"/>
      <c r="C86" s="67" t="s">
        <v>78</v>
      </c>
      <c r="D86" s="67"/>
      <c r="E86" s="67"/>
      <c r="F86" s="151">
        <f>SUM(F76:G85)</f>
        <v>0</v>
      </c>
      <c r="G86" s="158"/>
      <c r="H86" s="153" t="s">
        <v>0</v>
      </c>
    </row>
    <row r="87" spans="2:8" ht="13.5">
      <c r="B87" s="161" t="s">
        <v>96</v>
      </c>
      <c r="C87" s="102">
        <v>0.08</v>
      </c>
      <c r="D87" s="103"/>
      <c r="E87" s="104"/>
      <c r="F87" s="108">
        <f>ROUNDDOWN(F86*0.08,0)</f>
        <v>0</v>
      </c>
      <c r="G87" s="109"/>
      <c r="H87" s="55" t="s">
        <v>0</v>
      </c>
    </row>
    <row r="88" spans="2:8" ht="19.5" customHeight="1">
      <c r="B88" s="160" t="s">
        <v>92</v>
      </c>
      <c r="C88" s="103" t="s">
        <v>90</v>
      </c>
      <c r="D88" s="103"/>
      <c r="E88" s="103"/>
      <c r="F88" s="135">
        <f>SUM(F86:G87)</f>
        <v>0</v>
      </c>
      <c r="G88" s="136"/>
      <c r="H88" s="148" t="s">
        <v>0</v>
      </c>
    </row>
    <row r="89" ht="15" customHeight="1"/>
    <row r="90" spans="3:8" ht="13.5">
      <c r="C90" s="95" t="s">
        <v>37</v>
      </c>
      <c r="D90" s="95"/>
      <c r="E90" s="95"/>
      <c r="F90" s="95"/>
      <c r="G90" s="95"/>
      <c r="H90" s="95"/>
    </row>
    <row r="91" spans="2:8" ht="30" customHeight="1">
      <c r="B91" s="77" t="s">
        <v>80</v>
      </c>
      <c r="C91" s="77"/>
      <c r="D91" s="77"/>
      <c r="E91" s="77"/>
      <c r="F91" s="77"/>
      <c r="G91" s="77"/>
      <c r="H91" s="77"/>
    </row>
    <row r="92" spans="4:8" ht="19.5" customHeight="1">
      <c r="D92" s="78" t="s">
        <v>8</v>
      </c>
      <c r="E92" s="78"/>
      <c r="F92" s="78"/>
      <c r="G92" s="78"/>
      <c r="H92" s="78"/>
    </row>
    <row r="93" spans="1:8" ht="30" customHeight="1">
      <c r="A93" s="62" t="str">
        <f>A44</f>
        <v>国立研究開発法人国立長寿医療研究センター　理事長　殿</v>
      </c>
      <c r="B93" s="62"/>
      <c r="C93" s="62"/>
      <c r="D93" s="26"/>
      <c r="E93" s="26"/>
      <c r="F93" s="26"/>
      <c r="G93" s="26"/>
      <c r="H93" s="26"/>
    </row>
    <row r="94" ht="15" customHeight="1"/>
    <row r="95" spans="1:9" ht="30" customHeight="1">
      <c r="A95" s="5" t="s">
        <v>15</v>
      </c>
      <c r="B95" s="8" t="s">
        <v>16</v>
      </c>
      <c r="C95" s="110"/>
      <c r="D95" s="110"/>
      <c r="E95" s="110"/>
      <c r="F95" s="110"/>
      <c r="G95" s="110"/>
      <c r="H95" s="110"/>
      <c r="I95" s="12"/>
    </row>
    <row r="96" spans="1:9" ht="15" customHeight="1">
      <c r="A96" s="5" t="s">
        <v>17</v>
      </c>
      <c r="B96" s="8" t="s">
        <v>1</v>
      </c>
      <c r="C96" s="81"/>
      <c r="D96" s="81"/>
      <c r="E96" s="81"/>
      <c r="F96" s="81"/>
      <c r="G96" s="81"/>
      <c r="H96" s="81"/>
      <c r="I96" s="12"/>
    </row>
    <row r="97" spans="1:9" ht="15" customHeight="1">
      <c r="A97" s="5" t="s">
        <v>18</v>
      </c>
      <c r="B97" s="8" t="s">
        <v>2</v>
      </c>
      <c r="C97" s="81" t="s">
        <v>9</v>
      </c>
      <c r="D97" s="81"/>
      <c r="E97" s="81"/>
      <c r="F97" s="81"/>
      <c r="G97" s="81"/>
      <c r="H97" s="81"/>
      <c r="I97" s="12"/>
    </row>
    <row r="98" spans="1:9" ht="19.5" customHeight="1">
      <c r="A98" s="5" t="s">
        <v>19</v>
      </c>
      <c r="B98" s="8" t="s">
        <v>3</v>
      </c>
      <c r="C98" s="96" t="s">
        <v>38</v>
      </c>
      <c r="D98" s="97"/>
      <c r="E98" s="97"/>
      <c r="F98" s="97"/>
      <c r="G98" s="97"/>
      <c r="H98" s="8"/>
      <c r="I98" s="12"/>
    </row>
    <row r="99" spans="1:9" ht="19.5" customHeight="1">
      <c r="A99" s="5" t="s">
        <v>20</v>
      </c>
      <c r="B99" s="8" t="s">
        <v>21</v>
      </c>
      <c r="C99" s="9"/>
      <c r="D99" s="9"/>
      <c r="E99" s="9"/>
      <c r="F99" s="10"/>
      <c r="G99" s="11"/>
      <c r="H99" s="11"/>
      <c r="I99" s="12"/>
    </row>
    <row r="100" spans="1:9" ht="15" customHeight="1">
      <c r="A100" s="5"/>
      <c r="B100" s="8"/>
      <c r="C100" s="9"/>
      <c r="D100" s="9"/>
      <c r="E100" s="9"/>
      <c r="F100" s="10"/>
      <c r="G100" s="11"/>
      <c r="H100" s="11"/>
      <c r="I100" s="12"/>
    </row>
    <row r="101" spans="2:7" ht="15" customHeight="1" thickBot="1">
      <c r="B101" s="35" t="s">
        <v>34</v>
      </c>
      <c r="C101" s="8"/>
      <c r="D101" s="8"/>
      <c r="E101" s="8"/>
      <c r="F101" s="12"/>
      <c r="G101" s="12"/>
    </row>
    <row r="102" spans="1:8" s="4" customFormat="1" ht="15" customHeight="1" thickBot="1" thickTop="1">
      <c r="A102" s="5"/>
      <c r="B102" s="8"/>
      <c r="C102" s="92" t="s">
        <v>71</v>
      </c>
      <c r="D102" s="93"/>
      <c r="E102" s="98"/>
      <c r="F102" s="37"/>
      <c r="G102" s="99" t="s">
        <v>22</v>
      </c>
      <c r="H102" s="100"/>
    </row>
    <row r="103" spans="2:8" ht="15" customHeight="1" thickBot="1" thickTop="1">
      <c r="B103" s="12"/>
      <c r="C103" s="93" t="s">
        <v>33</v>
      </c>
      <c r="D103" s="93"/>
      <c r="E103" s="98"/>
      <c r="F103" s="19"/>
      <c r="G103" s="101" t="s">
        <v>28</v>
      </c>
      <c r="H103" s="80"/>
    </row>
    <row r="104" spans="2:8" ht="15" customHeight="1" thickBot="1">
      <c r="B104" s="12"/>
      <c r="C104" s="59" t="s">
        <v>82</v>
      </c>
      <c r="D104" s="75"/>
      <c r="E104" s="76"/>
      <c r="F104" s="19"/>
      <c r="G104" s="79" t="s">
        <v>81</v>
      </c>
      <c r="H104" s="80"/>
    </row>
    <row r="105" spans="2:8" ht="15" customHeight="1">
      <c r="B105" s="84" t="s">
        <v>72</v>
      </c>
      <c r="C105" s="64" t="s">
        <v>23</v>
      </c>
      <c r="D105" s="65"/>
      <c r="E105" s="66"/>
      <c r="F105" s="108">
        <f>F102*1000*F104</f>
        <v>0</v>
      </c>
      <c r="G105" s="109"/>
      <c r="H105" s="89" t="s">
        <v>0</v>
      </c>
    </row>
    <row r="106" spans="2:8" ht="15" customHeight="1">
      <c r="B106" s="85"/>
      <c r="C106" s="70" t="s">
        <v>83</v>
      </c>
      <c r="D106" s="65"/>
      <c r="E106" s="66"/>
      <c r="F106" s="82"/>
      <c r="G106" s="83"/>
      <c r="H106" s="63"/>
    </row>
    <row r="107" spans="2:8" ht="30" customHeight="1">
      <c r="B107" s="84" t="s">
        <v>75</v>
      </c>
      <c r="C107" s="64" t="s">
        <v>27</v>
      </c>
      <c r="D107" s="65"/>
      <c r="E107" s="66"/>
      <c r="F107" s="105">
        <f>3500*F103</f>
        <v>0</v>
      </c>
      <c r="G107" s="83"/>
      <c r="H107" s="63" t="s">
        <v>0</v>
      </c>
    </row>
    <row r="108" spans="2:8" ht="45" customHeight="1">
      <c r="B108" s="85"/>
      <c r="C108" s="64" t="s">
        <v>32</v>
      </c>
      <c r="D108" s="65"/>
      <c r="E108" s="66"/>
      <c r="F108" s="82"/>
      <c r="G108" s="83"/>
      <c r="H108" s="63"/>
    </row>
    <row r="109" spans="2:8" ht="45" customHeight="1">
      <c r="B109" s="84" t="s">
        <v>64</v>
      </c>
      <c r="C109" s="64" t="s">
        <v>24</v>
      </c>
      <c r="D109" s="65"/>
      <c r="E109" s="66"/>
      <c r="F109" s="82">
        <f>ROUNDDOWN((F105+F107)*0.1,0)</f>
        <v>0</v>
      </c>
      <c r="G109" s="83"/>
      <c r="H109" s="63" t="s">
        <v>0</v>
      </c>
    </row>
    <row r="110" spans="2:8" ht="15" customHeight="1">
      <c r="B110" s="85"/>
      <c r="C110" s="70" t="s">
        <v>73</v>
      </c>
      <c r="D110" s="65"/>
      <c r="E110" s="66"/>
      <c r="F110" s="82"/>
      <c r="G110" s="83"/>
      <c r="H110" s="63"/>
    </row>
    <row r="111" spans="2:8" ht="45" customHeight="1">
      <c r="B111" s="84" t="s">
        <v>65</v>
      </c>
      <c r="C111" s="64" t="s">
        <v>25</v>
      </c>
      <c r="D111" s="65"/>
      <c r="E111" s="66"/>
      <c r="F111" s="82">
        <f>ROUNDDOWN((F105+F107+F109)*0.3,0)</f>
        <v>0</v>
      </c>
      <c r="G111" s="83"/>
      <c r="H111" s="63" t="s">
        <v>0</v>
      </c>
    </row>
    <row r="112" spans="2:8" ht="15" customHeight="1">
      <c r="B112" s="85"/>
      <c r="C112" s="70" t="s">
        <v>74</v>
      </c>
      <c r="D112" s="65"/>
      <c r="E112" s="66"/>
      <c r="F112" s="82"/>
      <c r="G112" s="83"/>
      <c r="H112" s="63"/>
    </row>
    <row r="113" spans="2:8" ht="15" customHeight="1">
      <c r="B113" s="22"/>
      <c r="C113" s="86" t="s">
        <v>79</v>
      </c>
      <c r="D113" s="87"/>
      <c r="E113" s="88"/>
      <c r="F113" s="82">
        <f>SUM(F105:G112)</f>
        <v>0</v>
      </c>
      <c r="G113" s="83"/>
      <c r="H113" s="23" t="s">
        <v>0</v>
      </c>
    </row>
    <row r="114" spans="2:8" ht="15" customHeight="1">
      <c r="B114" s="43" t="s">
        <v>67</v>
      </c>
      <c r="C114" s="102">
        <v>0.08</v>
      </c>
      <c r="D114" s="103"/>
      <c r="E114" s="104"/>
      <c r="F114" s="82">
        <f>ROUNDDOWN(F113*0.08,0)</f>
        <v>0</v>
      </c>
      <c r="G114" s="83"/>
      <c r="H114" s="23" t="s">
        <v>0</v>
      </c>
    </row>
    <row r="115" spans="2:10" ht="19.5" customHeight="1">
      <c r="B115" s="28" t="s">
        <v>66</v>
      </c>
      <c r="C115" s="67" t="s">
        <v>78</v>
      </c>
      <c r="D115" s="67"/>
      <c r="E115" s="67"/>
      <c r="F115" s="68">
        <f>SUM(F113:G114)</f>
        <v>0</v>
      </c>
      <c r="G115" s="69"/>
      <c r="H115" s="21" t="s">
        <v>0</v>
      </c>
      <c r="J115" s="6"/>
    </row>
    <row r="116" spans="2:7" ht="13.5">
      <c r="B116" s="12"/>
      <c r="C116" s="8"/>
      <c r="D116" s="8"/>
      <c r="E116" s="8"/>
      <c r="F116" s="12"/>
      <c r="G116" s="12"/>
    </row>
    <row r="117" spans="2:7" ht="13.5">
      <c r="B117" s="12"/>
      <c r="C117" s="8"/>
      <c r="D117" s="8"/>
      <c r="E117" s="8"/>
      <c r="F117" s="12"/>
      <c r="G117" s="12"/>
    </row>
    <row r="118" spans="2:7" ht="13.5">
      <c r="B118" s="12"/>
      <c r="C118" s="8"/>
      <c r="D118" s="8"/>
      <c r="E118" s="8"/>
      <c r="F118" s="12"/>
      <c r="G118" s="12"/>
    </row>
    <row r="119" spans="2:7" ht="13.5">
      <c r="B119" s="12"/>
      <c r="C119" s="8"/>
      <c r="D119" s="8"/>
      <c r="E119" s="8"/>
      <c r="F119" s="12"/>
      <c r="G119" s="12"/>
    </row>
    <row r="120" spans="2:7" ht="13.5">
      <c r="B120" s="12"/>
      <c r="C120" s="8"/>
      <c r="D120" s="8"/>
      <c r="E120" s="8"/>
      <c r="F120" s="12"/>
      <c r="G120" s="12"/>
    </row>
    <row r="121" spans="2:7" ht="13.5">
      <c r="B121" s="12"/>
      <c r="C121" s="8"/>
      <c r="D121" s="8"/>
      <c r="E121" s="8"/>
      <c r="F121" s="12"/>
      <c r="G121" s="12"/>
    </row>
    <row r="122" spans="2:7" ht="13.5">
      <c r="B122" s="12"/>
      <c r="C122" s="8"/>
      <c r="D122" s="8"/>
      <c r="E122" s="8"/>
      <c r="F122" s="12"/>
      <c r="G122" s="12"/>
    </row>
    <row r="123" spans="2:7" ht="13.5">
      <c r="B123" s="12"/>
      <c r="C123" s="8"/>
      <c r="D123" s="8"/>
      <c r="E123" s="8"/>
      <c r="F123" s="12"/>
      <c r="G123" s="12"/>
    </row>
    <row r="124" spans="2:7" ht="13.5">
      <c r="B124" s="12"/>
      <c r="C124" s="8"/>
      <c r="D124" s="8"/>
      <c r="E124" s="8"/>
      <c r="F124" s="12"/>
      <c r="G124" s="12"/>
    </row>
    <row r="125" spans="2:7" ht="13.5">
      <c r="B125" s="12"/>
      <c r="C125" s="8"/>
      <c r="D125" s="8"/>
      <c r="E125" s="8"/>
      <c r="F125" s="12"/>
      <c r="G125" s="12"/>
    </row>
    <row r="126" spans="2:7" ht="13.5">
      <c r="B126" s="12"/>
      <c r="C126" s="8"/>
      <c r="D126" s="8"/>
      <c r="E126" s="8"/>
      <c r="F126" s="12"/>
      <c r="G126" s="12"/>
    </row>
    <row r="127" spans="2:7" ht="13.5">
      <c r="B127" s="12"/>
      <c r="C127" s="8"/>
      <c r="D127" s="8"/>
      <c r="E127" s="8"/>
      <c r="F127" s="12"/>
      <c r="G127" s="12"/>
    </row>
    <row r="128" spans="2:7" ht="13.5">
      <c r="B128" s="12"/>
      <c r="C128" s="8"/>
      <c r="D128" s="8"/>
      <c r="E128" s="8"/>
      <c r="F128" s="12"/>
      <c r="G128" s="12"/>
    </row>
    <row r="129" spans="2:7" ht="13.5">
      <c r="B129" s="12"/>
      <c r="C129" s="8"/>
      <c r="D129" s="8"/>
      <c r="E129" s="8"/>
      <c r="F129" s="12"/>
      <c r="G129" s="12"/>
    </row>
    <row r="130" spans="2:7" ht="13.5">
      <c r="B130" s="12"/>
      <c r="C130" s="8"/>
      <c r="D130" s="8"/>
      <c r="E130" s="8"/>
      <c r="F130" s="12"/>
      <c r="G130" s="12"/>
    </row>
    <row r="131" spans="2:7" ht="13.5">
      <c r="B131" s="12"/>
      <c r="C131" s="8"/>
      <c r="D131" s="8"/>
      <c r="E131" s="8"/>
      <c r="F131" s="12"/>
      <c r="G131" s="12"/>
    </row>
    <row r="132" spans="2:7" ht="13.5">
      <c r="B132" s="12"/>
      <c r="C132" s="8"/>
      <c r="D132" s="8"/>
      <c r="E132" s="8"/>
      <c r="F132" s="12"/>
      <c r="G132" s="12"/>
    </row>
    <row r="133" spans="2:7" ht="13.5">
      <c r="B133" s="12"/>
      <c r="C133" s="8"/>
      <c r="D133" s="8"/>
      <c r="E133" s="8"/>
      <c r="F133" s="12"/>
      <c r="G133" s="12"/>
    </row>
  </sheetData>
  <sheetProtection/>
  <mergeCells count="182">
    <mergeCell ref="G55:H55"/>
    <mergeCell ref="B84:B85"/>
    <mergeCell ref="C84:E84"/>
    <mergeCell ref="F84:G85"/>
    <mergeCell ref="H84:H85"/>
    <mergeCell ref="C85:E85"/>
    <mergeCell ref="G74:H74"/>
    <mergeCell ref="C75:E75"/>
    <mergeCell ref="G75:H75"/>
    <mergeCell ref="B80:B81"/>
    <mergeCell ref="C80:E80"/>
    <mergeCell ref="F80:G81"/>
    <mergeCell ref="H80:H81"/>
    <mergeCell ref="C81:E81"/>
    <mergeCell ref="B82:B83"/>
    <mergeCell ref="C82:E82"/>
    <mergeCell ref="F82:G83"/>
    <mergeCell ref="H82:H83"/>
    <mergeCell ref="C83:E83"/>
    <mergeCell ref="C56:E56"/>
    <mergeCell ref="G56:H56"/>
    <mergeCell ref="B61:B62"/>
    <mergeCell ref="C61:E61"/>
    <mergeCell ref="F61:G62"/>
    <mergeCell ref="H61:H62"/>
    <mergeCell ref="C62:E62"/>
    <mergeCell ref="F38:G38"/>
    <mergeCell ref="C28:E28"/>
    <mergeCell ref="F28:G29"/>
    <mergeCell ref="F35:G35"/>
    <mergeCell ref="H28:H29"/>
    <mergeCell ref="C66:E66"/>
    <mergeCell ref="H16:H17"/>
    <mergeCell ref="C8:H8"/>
    <mergeCell ref="F36:G36"/>
    <mergeCell ref="C9:G9"/>
    <mergeCell ref="G13:H13"/>
    <mergeCell ref="F37:G37"/>
    <mergeCell ref="C19:E19"/>
    <mergeCell ref="C12:E12"/>
    <mergeCell ref="C29:E29"/>
    <mergeCell ref="C30:E30"/>
    <mergeCell ref="C1:H1"/>
    <mergeCell ref="B2:H2"/>
    <mergeCell ref="C6:H6"/>
    <mergeCell ref="C7:H7"/>
    <mergeCell ref="B28:B29"/>
    <mergeCell ref="G12:H12"/>
    <mergeCell ref="F16:G17"/>
    <mergeCell ref="C16:E16"/>
    <mergeCell ref="B18:B19"/>
    <mergeCell ref="B26:B27"/>
    <mergeCell ref="B42:H42"/>
    <mergeCell ref="C13:E13"/>
    <mergeCell ref="C14:E14"/>
    <mergeCell ref="C15:E15"/>
    <mergeCell ref="H20:H21"/>
    <mergeCell ref="F26:G27"/>
    <mergeCell ref="C27:E27"/>
    <mergeCell ref="C17:E17"/>
    <mergeCell ref="C18:E18"/>
    <mergeCell ref="C23:E23"/>
    <mergeCell ref="H57:H58"/>
    <mergeCell ref="F63:G64"/>
    <mergeCell ref="H63:H64"/>
    <mergeCell ref="C64:E64"/>
    <mergeCell ref="F57:G58"/>
    <mergeCell ref="F59:G60"/>
    <mergeCell ref="F88:G88"/>
    <mergeCell ref="F87:G87"/>
    <mergeCell ref="C87:E87"/>
    <mergeCell ref="C86:E86"/>
    <mergeCell ref="C76:E76"/>
    <mergeCell ref="F76:G77"/>
    <mergeCell ref="C46:H46"/>
    <mergeCell ref="C47:H47"/>
    <mergeCell ref="C48:H48"/>
    <mergeCell ref="C72:E72"/>
    <mergeCell ref="G72:H72"/>
    <mergeCell ref="C57:E57"/>
    <mergeCell ref="H59:H60"/>
    <mergeCell ref="G54:H54"/>
    <mergeCell ref="F32:G32"/>
    <mergeCell ref="H23:H24"/>
    <mergeCell ref="D3:H3"/>
    <mergeCell ref="A4:C4"/>
    <mergeCell ref="B23:B24"/>
    <mergeCell ref="B20:B21"/>
    <mergeCell ref="H18:H19"/>
    <mergeCell ref="B16:B17"/>
    <mergeCell ref="G15:H15"/>
    <mergeCell ref="G14:H14"/>
    <mergeCell ref="F31:G31"/>
    <mergeCell ref="F18:G19"/>
    <mergeCell ref="F23:G24"/>
    <mergeCell ref="C31:E31"/>
    <mergeCell ref="F30:G30"/>
    <mergeCell ref="F20:G21"/>
    <mergeCell ref="C24:E24"/>
    <mergeCell ref="C20:E20"/>
    <mergeCell ref="C21:E21"/>
    <mergeCell ref="C22:E22"/>
    <mergeCell ref="B105:B106"/>
    <mergeCell ref="C105:E105"/>
    <mergeCell ref="F105:G106"/>
    <mergeCell ref="F68:G68"/>
    <mergeCell ref="C58:E58"/>
    <mergeCell ref="B63:B64"/>
    <mergeCell ref="C63:E63"/>
    <mergeCell ref="C95:H95"/>
    <mergeCell ref="C96:H96"/>
    <mergeCell ref="B76:B77"/>
    <mergeCell ref="H109:H110"/>
    <mergeCell ref="C110:E110"/>
    <mergeCell ref="C32:E32"/>
    <mergeCell ref="H26:H27"/>
    <mergeCell ref="C26:E26"/>
    <mergeCell ref="C54:E54"/>
    <mergeCell ref="A93:C93"/>
    <mergeCell ref="G53:H53"/>
    <mergeCell ref="C68:E68"/>
    <mergeCell ref="B57:B58"/>
    <mergeCell ref="C115:E115"/>
    <mergeCell ref="F115:G115"/>
    <mergeCell ref="C103:E103"/>
    <mergeCell ref="G103:H103"/>
    <mergeCell ref="F114:G114"/>
    <mergeCell ref="C114:E114"/>
    <mergeCell ref="H111:H112"/>
    <mergeCell ref="C107:E107"/>
    <mergeCell ref="F107:G108"/>
    <mergeCell ref="H107:H108"/>
    <mergeCell ref="B111:B112"/>
    <mergeCell ref="C111:E111"/>
    <mergeCell ref="F111:G112"/>
    <mergeCell ref="C98:G98"/>
    <mergeCell ref="C102:E102"/>
    <mergeCell ref="G102:H102"/>
    <mergeCell ref="B107:B108"/>
    <mergeCell ref="C108:E108"/>
    <mergeCell ref="B109:B110"/>
    <mergeCell ref="C109:E109"/>
    <mergeCell ref="F22:G22"/>
    <mergeCell ref="C25:E25"/>
    <mergeCell ref="F25:G25"/>
    <mergeCell ref="C53:E53"/>
    <mergeCell ref="C90:H90"/>
    <mergeCell ref="C67:E67"/>
    <mergeCell ref="F67:G67"/>
    <mergeCell ref="D43:H43"/>
    <mergeCell ref="C49:G49"/>
    <mergeCell ref="C41:H41"/>
    <mergeCell ref="C65:E65"/>
    <mergeCell ref="F65:G66"/>
    <mergeCell ref="H65:H66"/>
    <mergeCell ref="C113:E113"/>
    <mergeCell ref="F113:G113"/>
    <mergeCell ref="C112:E112"/>
    <mergeCell ref="H105:H106"/>
    <mergeCell ref="C106:E106"/>
    <mergeCell ref="G104:H104"/>
    <mergeCell ref="F109:G110"/>
    <mergeCell ref="C104:E104"/>
    <mergeCell ref="B91:H91"/>
    <mergeCell ref="D92:H92"/>
    <mergeCell ref="C73:E73"/>
    <mergeCell ref="G73:H73"/>
    <mergeCell ref="B78:B79"/>
    <mergeCell ref="C88:E88"/>
    <mergeCell ref="C97:H97"/>
    <mergeCell ref="F86:G86"/>
    <mergeCell ref="C78:E78"/>
    <mergeCell ref="F78:G79"/>
    <mergeCell ref="H78:H79"/>
    <mergeCell ref="A44:C44"/>
    <mergeCell ref="H76:H77"/>
    <mergeCell ref="C77:E77"/>
    <mergeCell ref="C69:E69"/>
    <mergeCell ref="F69:G69"/>
    <mergeCell ref="C59:E59"/>
    <mergeCell ref="B59:B60"/>
    <mergeCell ref="B65:B66"/>
  </mergeCells>
  <printOptions/>
  <pageMargins left="0.8661417322834646" right="0.31496062992125984" top="0.4330708661417323" bottom="0.15748031496062992"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hirano</dc:creator>
  <cp:keywords/>
  <dc:description/>
  <cp:lastModifiedBy>Manabu Hirashima</cp:lastModifiedBy>
  <cp:lastPrinted>2014-04-04T02:41:14Z</cp:lastPrinted>
  <dcterms:created xsi:type="dcterms:W3CDTF">2001-02-19T02:11:52Z</dcterms:created>
  <dcterms:modified xsi:type="dcterms:W3CDTF">2017-08-08T10:28:24Z</dcterms:modified>
  <cp:category/>
  <cp:version/>
  <cp:contentType/>
  <cp:contentStatus/>
</cp:coreProperties>
</file>