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D:\0.治験関連\6.治験様式・規定\費用関連\"/>
    </mc:Choice>
  </mc:AlternateContent>
  <xr:revisionPtr revIDLastSave="0" documentId="13_ncr:1_{33C79ACA-DA56-4B4B-AA1F-9C3CD376E8DE}" xr6:coauthVersionLast="47" xr6:coauthVersionMax="47" xr10:uidLastSave="{00000000-0000-0000-0000-000000000000}"/>
  <bookViews>
    <workbookView xWindow="2100" yWindow="120" windowWidth="19260" windowHeight="17250" xr2:uid="{00000000-000D-0000-FFFF-FFFF00000000}"/>
  </bookViews>
  <sheets>
    <sheet name="治験薬管理経費ポイント算出表" sheetId="1" r:id="rId1"/>
  </sheets>
  <definedNames>
    <definedName name="_Toc250470551" localSheetId="0">治験薬管理経費ポイント算出表!$A$3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J14" i="1"/>
  <c r="D29" i="1"/>
  <c r="N10" i="1" l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J28" i="1" l="1"/>
  <c r="J27" i="1"/>
  <c r="J26" i="1"/>
  <c r="J25" i="1"/>
  <c r="J24" i="1"/>
  <c r="J23" i="1"/>
  <c r="J22" i="1"/>
  <c r="J21" i="1"/>
  <c r="J20" i="1"/>
  <c r="J19" i="1"/>
  <c r="J18" i="1"/>
  <c r="J17" i="1"/>
  <c r="J13" i="1"/>
  <c r="J12" i="1" l="1"/>
  <c r="J31" i="1" l="1"/>
  <c r="A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chiken05</author>
  </authors>
  <commentList>
    <comment ref="I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chiken05:</t>
        </r>
        <r>
          <rPr>
            <sz val="9"/>
            <color indexed="81"/>
            <rFont val="ＭＳ Ｐゴシック"/>
            <family val="3"/>
            <charset val="128"/>
          </rPr>
          <t xml:space="preserve">
５０週以上の場合は、チェックと週数を入力しポイント数は手入力でお願いします。</t>
        </r>
      </text>
    </comment>
  </commentList>
</comments>
</file>

<file path=xl/sharedStrings.xml><?xml version="1.0" encoding="utf-8"?>
<sst xmlns="http://schemas.openxmlformats.org/spreadsheetml/2006/main" count="93" uniqueCount="89">
  <si>
    <t>個々の治験について、要素毎に該当するポイントを求め、そのポイントを合計したものをその試験のポイント数とする。</t>
  </si>
  <si>
    <t>要　　　　素</t>
  </si>
  <si>
    <t>ポ　　　　イ　　　　ン　　　　ト</t>
  </si>
  <si>
    <t>Ⅰ</t>
  </si>
  <si>
    <t>Ⅱ</t>
  </si>
  <si>
    <t>Ⅲ</t>
  </si>
  <si>
    <t>ポイント</t>
  </si>
  <si>
    <t>数</t>
  </si>
  <si>
    <t>Ａ</t>
  </si>
  <si>
    <t>治験薬の剤型</t>
  </si>
  <si>
    <t>内　　服</t>
  </si>
  <si>
    <t>外　　用</t>
  </si>
  <si>
    <t>注　　射</t>
  </si>
  <si>
    <t>Ｂ</t>
  </si>
  <si>
    <t>デザイン</t>
  </si>
  <si>
    <t>オープン</t>
  </si>
  <si>
    <t>単盲検</t>
  </si>
  <si>
    <t>二重盲検</t>
  </si>
  <si>
    <t>Ｃ</t>
  </si>
  <si>
    <t>投与期間</t>
  </si>
  <si>
    <t>４週間以内</t>
  </si>
  <si>
    <t>５～２４週</t>
  </si>
  <si>
    <t>Ｄ</t>
  </si>
  <si>
    <t>調剤及び出庫回数</t>
  </si>
  <si>
    <r>
      <t>単</t>
    </r>
    <r>
      <rPr>
        <sz val="11"/>
        <color theme="1"/>
        <rFont val="Century"/>
        <family val="1"/>
      </rPr>
      <t xml:space="preserve">    </t>
    </r>
    <r>
      <rPr>
        <sz val="11"/>
        <color theme="1"/>
        <rFont val="ＭＳ 明朝"/>
        <family val="1"/>
        <charset val="128"/>
      </rPr>
      <t>回</t>
    </r>
  </si>
  <si>
    <t>５回以下</t>
  </si>
  <si>
    <t>６回以上</t>
  </si>
  <si>
    <t>Ｅ</t>
  </si>
  <si>
    <t>保存状況</t>
  </si>
  <si>
    <t>室　　温</t>
  </si>
  <si>
    <t>冷所又は遮光</t>
  </si>
  <si>
    <t>冷所及び遮光</t>
  </si>
  <si>
    <t>Ｆ</t>
  </si>
  <si>
    <t>単相か複数相か</t>
  </si>
  <si>
    <t>２つの相同時</t>
  </si>
  <si>
    <t>３つ以上</t>
  </si>
  <si>
    <t>Ｇ</t>
  </si>
  <si>
    <t>単科か複数科か</t>
  </si>
  <si>
    <t>２科</t>
  </si>
  <si>
    <t>３科以上</t>
  </si>
  <si>
    <t>Ｈ</t>
  </si>
  <si>
    <t>２つ</t>
  </si>
  <si>
    <t>Ｉ</t>
  </si>
  <si>
    <t>有</t>
  </si>
  <si>
    <t>Ｊ</t>
  </si>
  <si>
    <t>特殊説明文書等の添付</t>
  </si>
  <si>
    <t>Ｋ</t>
  </si>
  <si>
    <t>治験薬の種目</t>
  </si>
  <si>
    <r>
      <t>毒･劇薬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予定</t>
    </r>
    <r>
      <rPr>
        <sz val="11"/>
        <color theme="1"/>
        <rFont val="Century"/>
        <family val="1"/>
      </rPr>
      <t>)</t>
    </r>
  </si>
  <si>
    <t>向精神薬･麻薬</t>
  </si>
  <si>
    <t>Ｌ</t>
  </si>
  <si>
    <t>併用薬の交付</t>
  </si>
  <si>
    <t>１種</t>
  </si>
  <si>
    <t>２種</t>
  </si>
  <si>
    <t>３種以上</t>
  </si>
  <si>
    <t>Ｍ</t>
  </si>
  <si>
    <t>併用適用時併用薬ﾁｪｯｸ</t>
  </si>
  <si>
    <t>Ｎ</t>
  </si>
  <si>
    <t>請求医のチェック</t>
  </si>
  <si>
    <t>２名以下</t>
  </si>
  <si>
    <t>３～５名</t>
  </si>
  <si>
    <t>６名以上</t>
  </si>
  <si>
    <t>Ｏ</t>
  </si>
  <si>
    <t>３以上</t>
  </si>
  <si>
    <t>Ｐ</t>
  </si>
  <si>
    <r>
      <t>治験期間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１ヵ月単位</t>
    </r>
    <r>
      <rPr>
        <sz val="11"/>
        <color theme="1"/>
        <rFont val="Century"/>
        <family val="1"/>
      </rPr>
      <t>)</t>
    </r>
  </si>
  <si>
    <t>ウォッシュアウト時のプラセボの使用</t>
    <rPh sb="15" eb="17">
      <t>シヨウ</t>
    </rPh>
    <phoneticPr fontId="7"/>
  </si>
  <si>
    <r>
      <t>(</t>
    </r>
    <r>
      <rPr>
        <sz val="10"/>
        <color theme="1"/>
        <rFont val="ＭＳ 明朝"/>
        <family val="1"/>
        <charset val="128"/>
      </rPr>
      <t>ウエイト×２</t>
    </r>
    <r>
      <rPr>
        <sz val="10"/>
        <color theme="1"/>
        <rFont val="Century"/>
        <family val="1"/>
      </rPr>
      <t>)</t>
    </r>
  </si>
  <si>
    <r>
      <t>(</t>
    </r>
    <r>
      <rPr>
        <sz val="10"/>
        <color theme="1"/>
        <rFont val="ＭＳ 明朝"/>
        <family val="1"/>
        <charset val="128"/>
      </rPr>
      <t>ウエイト×１</t>
    </r>
    <r>
      <rPr>
        <sz val="10"/>
        <color theme="1"/>
        <rFont val="Century"/>
        <family val="1"/>
      </rPr>
      <t>)</t>
    </r>
    <phoneticPr fontId="7"/>
  </si>
  <si>
    <r>
      <t>(</t>
    </r>
    <r>
      <rPr>
        <sz val="10"/>
        <color theme="1"/>
        <rFont val="ＭＳ 明朝"/>
        <family val="1"/>
        <charset val="128"/>
      </rPr>
      <t>ウエイト×３</t>
    </r>
    <r>
      <rPr>
        <sz val="10"/>
        <color theme="1"/>
        <rFont val="Century"/>
        <family val="1"/>
      </rPr>
      <t>)</t>
    </r>
  </si>
  <si>
    <r>
      <t>月数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（治験薬の保存・管理）</t>
    </r>
  </si>
  <si>
    <r>
      <t xml:space="preserve">         </t>
    </r>
    <r>
      <rPr>
        <sz val="11"/>
        <color theme="1"/>
        <rFont val="ＭＳ 明朝"/>
        <family val="1"/>
        <charset val="128"/>
      </rPr>
      <t>　　　　　　合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　　　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計　ポイント数</t>
    </r>
    <phoneticPr fontId="7"/>
  </si>
  <si>
    <t>有</t>
    <phoneticPr fontId="7"/>
  </si>
  <si>
    <t>整理番号</t>
    <rPh sb="0" eb="2">
      <t>セイリ</t>
    </rPh>
    <rPh sb="2" eb="4">
      <t>バンゴウ</t>
    </rPh>
    <phoneticPr fontId="7"/>
  </si>
  <si>
    <t>治験薬規格数</t>
    <phoneticPr fontId="7"/>
  </si>
  <si>
    <t>２５～４９週</t>
    <phoneticPr fontId="7"/>
  </si>
  <si>
    <t>ウエイト</t>
    <phoneticPr fontId="7"/>
  </si>
  <si>
    <t>１種</t>
    <phoneticPr fontId="7"/>
  </si>
  <si>
    <t>同一治験薬での
対象疾患の数</t>
    <rPh sb="8" eb="10">
      <t>タイショウ</t>
    </rPh>
    <rPh sb="10" eb="12">
      <t>シッカン</t>
    </rPh>
    <rPh sb="13" eb="14">
      <t>カズ</t>
    </rPh>
    <phoneticPr fontId="7"/>
  </si>
  <si>
    <r>
      <rPr>
        <sz val="11"/>
        <color theme="1"/>
        <rFont val="ＭＳ Ｐ明朝"/>
        <family val="1"/>
        <charset val="128"/>
      </rPr>
      <t>算出額：合計ポイント数</t>
    </r>
    <r>
      <rPr>
        <sz val="11"/>
        <color theme="1"/>
        <rFont val="Century"/>
        <family val="1"/>
      </rPr>
      <t xml:space="preserve">  ×</t>
    </r>
    <r>
      <rPr>
        <sz val="11"/>
        <color theme="1"/>
        <rFont val="ＭＳ Ｐ明朝"/>
        <family val="1"/>
        <charset val="128"/>
      </rPr>
      <t>　１</t>
    </r>
    <r>
      <rPr>
        <sz val="11"/>
        <color theme="1"/>
        <rFont val="Century"/>
        <family val="1"/>
      </rPr>
      <t>,</t>
    </r>
    <r>
      <rPr>
        <sz val="11"/>
        <color theme="1"/>
        <rFont val="ＭＳ Ｐ明朝"/>
        <family val="1"/>
        <charset val="128"/>
      </rPr>
      <t>０００円　</t>
    </r>
    <r>
      <rPr>
        <sz val="11"/>
        <color theme="1"/>
        <rFont val="Century"/>
        <family val="1"/>
      </rPr>
      <t>×</t>
    </r>
    <r>
      <rPr>
        <sz val="11"/>
        <color theme="1"/>
        <rFont val="ＭＳ Ｐ明朝"/>
        <family val="1"/>
        <charset val="128"/>
      </rPr>
      <t>　症例数　＝　治験薬管理経費</t>
    </r>
    <phoneticPr fontId="7"/>
  </si>
  <si>
    <t>治験薬管理経費</t>
    <rPh sb="0" eb="2">
      <t>チケン</t>
    </rPh>
    <rPh sb="2" eb="3">
      <t>ヤク</t>
    </rPh>
    <rPh sb="3" eb="5">
      <t>カンリ</t>
    </rPh>
    <rPh sb="5" eb="7">
      <t>ケイヒ</t>
    </rPh>
    <phoneticPr fontId="7"/>
  </si>
  <si>
    <t>症例数（人）</t>
    <rPh sb="0" eb="2">
      <t>ショウレイ</t>
    </rPh>
    <rPh sb="2" eb="3">
      <t>スウ</t>
    </rPh>
    <rPh sb="4" eb="5">
      <t>ニン</t>
    </rPh>
    <phoneticPr fontId="7"/>
  </si>
  <si>
    <t>２種</t>
    <phoneticPr fontId="7"/>
  </si>
  <si>
    <t>治験薬管理経費ポイント算出表</t>
    <phoneticPr fontId="7"/>
  </si>
  <si>
    <t>投与期間対応表</t>
    <rPh sb="0" eb="4">
      <t>トウヨキカン</t>
    </rPh>
    <rPh sb="4" eb="7">
      <t>タイオウヒョウ</t>
    </rPh>
    <phoneticPr fontId="7"/>
  </si>
  <si>
    <t>５０週以上は、２５週毎に９ポイント加算する。</t>
    <phoneticPr fontId="7"/>
  </si>
  <si>
    <t>週数</t>
    <rPh sb="0" eb="1">
      <t>シュウ</t>
    </rPh>
    <rPh sb="1" eb="2">
      <t>スウ</t>
    </rPh>
    <phoneticPr fontId="7"/>
  </si>
  <si>
    <t>（期間)</t>
    <rPh sb="1" eb="3">
      <t>キカン</t>
    </rPh>
    <phoneticPr fontId="7"/>
  </si>
  <si>
    <t>～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</si>
</sst>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11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Century"/>
      <family val="1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rgb="FF000000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rgb="FF000000"/>
      </diagonal>
    </border>
    <border diagonalUp="1">
      <left/>
      <right/>
      <top/>
      <bottom style="thin">
        <color indexed="64"/>
      </bottom>
      <diagonal style="thin">
        <color rgb="FF000000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24" xfId="0" applyBorder="1">
      <alignment vertical="center"/>
    </xf>
    <xf numFmtId="0" fontId="0" fillId="0" borderId="14" xfId="0" applyBorder="1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justify" vertical="center"/>
    </xf>
    <xf numFmtId="0" fontId="0" fillId="2" borderId="0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justify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55" fontId="8" fillId="2" borderId="0" xfId="0" applyNumberFormat="1" applyFont="1" applyFill="1" applyBorder="1" applyAlignment="1">
      <alignment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8" xfId="0" applyFill="1" applyBorder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5" fontId="2" fillId="2" borderId="24" xfId="0" applyNumberFormat="1" applyFont="1" applyFill="1" applyBorder="1" applyAlignment="1">
      <alignment horizontal="center" vertical="center" wrapText="1"/>
    </xf>
    <xf numFmtId="5" fontId="2" fillId="2" borderId="2" xfId="0" applyNumberFormat="1" applyFont="1" applyFill="1" applyBorder="1" applyAlignment="1">
      <alignment horizontal="center" vertical="center" wrapText="1"/>
    </xf>
    <xf numFmtId="5" fontId="2" fillId="2" borderId="1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showZeros="0" tabSelected="1" zoomScaleNormal="100" workbookViewId="0">
      <selection activeCell="F10" sqref="F10:G10"/>
    </sheetView>
  </sheetViews>
  <sheetFormatPr defaultRowHeight="13.5" x14ac:dyDescent="0.15"/>
  <cols>
    <col min="1" max="1" width="3.5" customWidth="1"/>
    <col min="2" max="2" width="20.375" customWidth="1"/>
    <col min="3" max="3" width="4.375" style="3" customWidth="1"/>
    <col min="4" max="4" width="4.875" style="3" customWidth="1"/>
    <col min="5" max="5" width="13.625" style="3" customWidth="1"/>
    <col min="6" max="6" width="4.875" style="3" customWidth="1"/>
    <col min="7" max="7" width="13.625" customWidth="1"/>
    <col min="8" max="8" width="4.875" style="3" customWidth="1"/>
    <col min="9" max="9" width="14.75" customWidth="1"/>
    <col min="10" max="10" width="8.625" style="3" customWidth="1"/>
  </cols>
  <sheetData>
    <row r="1" spans="1:14" ht="14.25" thickBot="1" x14ac:dyDescent="0.2">
      <c r="A1" s="5"/>
      <c r="B1" s="5"/>
      <c r="C1" s="6"/>
      <c r="D1" s="6"/>
      <c r="E1" s="21"/>
      <c r="F1" s="21"/>
      <c r="G1" s="7" t="s">
        <v>73</v>
      </c>
      <c r="H1" s="8"/>
      <c r="I1" s="9"/>
      <c r="J1" s="10"/>
    </row>
    <row r="2" spans="1:14" x14ac:dyDescent="0.15">
      <c r="A2" s="5"/>
      <c r="B2" s="5"/>
      <c r="C2" s="6"/>
      <c r="D2" s="6"/>
      <c r="E2" s="6"/>
      <c r="F2" s="6"/>
      <c r="G2" s="5"/>
      <c r="H2" s="6"/>
      <c r="I2" s="5"/>
      <c r="J2" s="6"/>
    </row>
    <row r="3" spans="1:14" ht="17.25" x14ac:dyDescent="0.15">
      <c r="A3" s="22" t="s">
        <v>83</v>
      </c>
      <c r="B3" s="22"/>
      <c r="C3" s="22"/>
      <c r="D3" s="22"/>
      <c r="E3" s="22"/>
      <c r="F3" s="22"/>
      <c r="G3" s="22"/>
      <c r="H3" s="22"/>
      <c r="I3" s="22"/>
      <c r="J3" s="22"/>
    </row>
    <row r="4" spans="1:14" ht="17.25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4" ht="12.75" customHeight="1" x14ac:dyDescent="0.1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</row>
    <row r="6" spans="1:14" ht="12.75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M6" s="15" t="s">
        <v>84</v>
      </c>
      <c r="N6" s="16"/>
    </row>
    <row r="7" spans="1:14" x14ac:dyDescent="0.15">
      <c r="A7" s="25"/>
      <c r="B7" s="26"/>
      <c r="C7" s="27"/>
      <c r="D7" s="27"/>
      <c r="E7" s="21"/>
      <c r="F7" s="6"/>
      <c r="G7" s="26"/>
      <c r="H7" s="21"/>
      <c r="I7" s="26"/>
      <c r="J7" s="21"/>
      <c r="M7" s="17">
        <v>1</v>
      </c>
      <c r="N7" s="18">
        <v>3</v>
      </c>
    </row>
    <row r="8" spans="1:14" ht="13.5" customHeight="1" x14ac:dyDescent="0.15">
      <c r="A8" s="28" t="s">
        <v>1</v>
      </c>
      <c r="B8" s="29"/>
      <c r="C8" s="30" t="s">
        <v>76</v>
      </c>
      <c r="D8" s="31" t="s">
        <v>2</v>
      </c>
      <c r="E8" s="32"/>
      <c r="F8" s="32"/>
      <c r="G8" s="32"/>
      <c r="H8" s="32"/>
      <c r="I8" s="32"/>
      <c r="J8" s="33"/>
      <c r="M8" s="17">
        <v>5</v>
      </c>
      <c r="N8" s="18">
        <v>6</v>
      </c>
    </row>
    <row r="9" spans="1:14" x14ac:dyDescent="0.15">
      <c r="A9" s="34"/>
      <c r="B9" s="35"/>
      <c r="C9" s="36"/>
      <c r="D9" s="37"/>
      <c r="E9" s="38"/>
      <c r="F9" s="38"/>
      <c r="G9" s="38"/>
      <c r="H9" s="38"/>
      <c r="I9" s="38"/>
      <c r="J9" s="39"/>
      <c r="K9" s="2"/>
      <c r="M9" s="17">
        <v>25</v>
      </c>
      <c r="N9" s="18">
        <v>9</v>
      </c>
    </row>
    <row r="10" spans="1:14" x14ac:dyDescent="0.15">
      <c r="A10" s="34"/>
      <c r="B10" s="35"/>
      <c r="C10" s="36"/>
      <c r="D10" s="28" t="s">
        <v>3</v>
      </c>
      <c r="E10" s="29"/>
      <c r="F10" s="28" t="s">
        <v>4</v>
      </c>
      <c r="G10" s="29"/>
      <c r="H10" s="28" t="s">
        <v>5</v>
      </c>
      <c r="I10" s="29"/>
      <c r="J10" s="40" t="s">
        <v>6</v>
      </c>
      <c r="K10" s="2"/>
      <c r="M10" s="17">
        <v>50</v>
      </c>
      <c r="N10" s="18">
        <f>N9+9</f>
        <v>18</v>
      </c>
    </row>
    <row r="11" spans="1:14" x14ac:dyDescent="0.15">
      <c r="A11" s="41"/>
      <c r="B11" s="42"/>
      <c r="C11" s="43"/>
      <c r="D11" s="44" t="s">
        <v>68</v>
      </c>
      <c r="E11" s="45"/>
      <c r="F11" s="44" t="s">
        <v>67</v>
      </c>
      <c r="G11" s="45"/>
      <c r="H11" s="44" t="s">
        <v>69</v>
      </c>
      <c r="I11" s="45"/>
      <c r="J11" s="46" t="s">
        <v>7</v>
      </c>
      <c r="K11" s="2"/>
      <c r="M11" s="17">
        <v>75</v>
      </c>
      <c r="N11" s="18">
        <f>N10+9</f>
        <v>27</v>
      </c>
    </row>
    <row r="12" spans="1:14" ht="20.100000000000001" customHeight="1" x14ac:dyDescent="0.15">
      <c r="A12" s="47" t="s">
        <v>8</v>
      </c>
      <c r="B12" s="48" t="s">
        <v>9</v>
      </c>
      <c r="C12" s="49">
        <v>1</v>
      </c>
      <c r="D12" s="50"/>
      <c r="E12" s="51" t="s">
        <v>10</v>
      </c>
      <c r="F12" s="50"/>
      <c r="G12" s="52" t="s">
        <v>11</v>
      </c>
      <c r="H12" s="50"/>
      <c r="I12" s="52" t="s">
        <v>12</v>
      </c>
      <c r="J12" s="53">
        <f t="shared" ref="J12:J28" si="0">IF(AND(D12="レ",F12="",H12=""),C12*1)+IF(AND(D12="",F12="レ",H12=""),C12*2)+IF(AND(D12="",F12="",H12="レ"),C12*3)</f>
        <v>0</v>
      </c>
      <c r="K12" s="2"/>
      <c r="M12" s="17">
        <v>100</v>
      </c>
      <c r="N12" s="18">
        <f t="shared" ref="N12:N20" si="1">N11+9</f>
        <v>36</v>
      </c>
    </row>
    <row r="13" spans="1:14" ht="20.100000000000001" customHeight="1" x14ac:dyDescent="0.15">
      <c r="A13" s="47" t="s">
        <v>13</v>
      </c>
      <c r="B13" s="48" t="s">
        <v>14</v>
      </c>
      <c r="C13" s="47">
        <v>2</v>
      </c>
      <c r="D13" s="50"/>
      <c r="E13" s="51" t="s">
        <v>15</v>
      </c>
      <c r="F13" s="54"/>
      <c r="G13" s="51" t="s">
        <v>16</v>
      </c>
      <c r="H13" s="54"/>
      <c r="I13" s="51" t="s">
        <v>17</v>
      </c>
      <c r="J13" s="53">
        <f t="shared" si="0"/>
        <v>0</v>
      </c>
      <c r="K13" s="2"/>
      <c r="M13" s="17">
        <v>125</v>
      </c>
      <c r="N13" s="18">
        <f t="shared" si="1"/>
        <v>45</v>
      </c>
    </row>
    <row r="14" spans="1:14" ht="34.5" customHeight="1" x14ac:dyDescent="0.15">
      <c r="A14" s="30" t="s">
        <v>18</v>
      </c>
      <c r="B14" s="55" t="s">
        <v>19</v>
      </c>
      <c r="C14" s="30">
        <v>3</v>
      </c>
      <c r="D14" s="56"/>
      <c r="E14" s="57" t="s">
        <v>20</v>
      </c>
      <c r="F14" s="56"/>
      <c r="G14" s="57" t="s">
        <v>21</v>
      </c>
      <c r="H14" s="54"/>
      <c r="I14" s="51" t="s">
        <v>75</v>
      </c>
      <c r="J14" s="58">
        <f>IFERROR(IF(AND(D14="レ",F14="",H14=""),C14*1)+IF(AND(D14="",F14="レ",H14=""),C14*2)+IF(AND(D14="",F14="",H14="レ"),C14*3)+IF(AND(D14="",F14="",H14=""),VLOOKUP(H16,M7:N20,2,1),"0"),0)</f>
        <v>0</v>
      </c>
      <c r="K14" s="2"/>
      <c r="M14" s="17">
        <v>150</v>
      </c>
      <c r="N14" s="18">
        <f t="shared" si="1"/>
        <v>54</v>
      </c>
    </row>
    <row r="15" spans="1:14" ht="45.75" customHeight="1" x14ac:dyDescent="0.15">
      <c r="A15" s="36"/>
      <c r="B15" s="59"/>
      <c r="C15" s="36"/>
      <c r="D15" s="60"/>
      <c r="E15" s="61"/>
      <c r="F15" s="60"/>
      <c r="G15" s="61"/>
      <c r="H15" s="62" t="s">
        <v>85</v>
      </c>
      <c r="I15" s="63"/>
      <c r="J15" s="64"/>
      <c r="K15" s="2"/>
      <c r="M15" s="17">
        <v>175</v>
      </c>
      <c r="N15" s="18">
        <f>N14+9</f>
        <v>63</v>
      </c>
    </row>
    <row r="16" spans="1:14" ht="31.5" customHeight="1" x14ac:dyDescent="0.15">
      <c r="A16" s="43"/>
      <c r="B16" s="65"/>
      <c r="C16" s="43"/>
      <c r="D16" s="66"/>
      <c r="E16" s="67"/>
      <c r="F16" s="66"/>
      <c r="G16" s="67"/>
      <c r="H16" s="54"/>
      <c r="I16" s="68" t="s">
        <v>86</v>
      </c>
      <c r="J16" s="69"/>
      <c r="K16" s="2"/>
      <c r="M16" s="17">
        <v>200</v>
      </c>
      <c r="N16" s="18">
        <f t="shared" si="1"/>
        <v>72</v>
      </c>
    </row>
    <row r="17" spans="1:14" ht="20.100000000000001" customHeight="1" x14ac:dyDescent="0.15">
      <c r="A17" s="47" t="s">
        <v>22</v>
      </c>
      <c r="B17" s="70" t="s">
        <v>23</v>
      </c>
      <c r="C17" s="71">
        <v>1</v>
      </c>
      <c r="D17" s="50"/>
      <c r="E17" s="52" t="s">
        <v>24</v>
      </c>
      <c r="F17" s="50"/>
      <c r="G17" s="52" t="s">
        <v>25</v>
      </c>
      <c r="H17" s="50"/>
      <c r="I17" s="52" t="s">
        <v>26</v>
      </c>
      <c r="J17" s="53">
        <f t="shared" si="0"/>
        <v>0</v>
      </c>
      <c r="K17" s="2"/>
      <c r="M17" s="17">
        <v>225</v>
      </c>
      <c r="N17" s="18">
        <f t="shared" si="1"/>
        <v>81</v>
      </c>
    </row>
    <row r="18" spans="1:14" ht="20.100000000000001" customHeight="1" x14ac:dyDescent="0.15">
      <c r="A18" s="47" t="s">
        <v>27</v>
      </c>
      <c r="B18" s="48" t="s">
        <v>28</v>
      </c>
      <c r="C18" s="71">
        <v>1</v>
      </c>
      <c r="D18" s="50"/>
      <c r="E18" s="52" t="s">
        <v>29</v>
      </c>
      <c r="F18" s="50"/>
      <c r="G18" s="52" t="s">
        <v>30</v>
      </c>
      <c r="H18" s="50"/>
      <c r="I18" s="72" t="s">
        <v>31</v>
      </c>
      <c r="J18" s="53">
        <f t="shared" si="0"/>
        <v>0</v>
      </c>
      <c r="M18" s="17">
        <v>250</v>
      </c>
      <c r="N18" s="18">
        <f t="shared" si="1"/>
        <v>90</v>
      </c>
    </row>
    <row r="19" spans="1:14" ht="20.100000000000001" customHeight="1" x14ac:dyDescent="0.15">
      <c r="A19" s="73" t="s">
        <v>32</v>
      </c>
      <c r="B19" s="74" t="s">
        <v>33</v>
      </c>
      <c r="C19" s="75">
        <v>2</v>
      </c>
      <c r="D19" s="76"/>
      <c r="E19" s="77"/>
      <c r="F19" s="78"/>
      <c r="G19" s="52" t="s">
        <v>34</v>
      </c>
      <c r="H19" s="79"/>
      <c r="I19" s="80" t="s">
        <v>35</v>
      </c>
      <c r="J19" s="53">
        <f t="shared" si="0"/>
        <v>0</v>
      </c>
      <c r="M19" s="17">
        <v>275</v>
      </c>
      <c r="N19" s="18">
        <f t="shared" si="1"/>
        <v>99</v>
      </c>
    </row>
    <row r="20" spans="1:14" ht="20.100000000000001" customHeight="1" x14ac:dyDescent="0.15">
      <c r="A20" s="40" t="s">
        <v>36</v>
      </c>
      <c r="B20" s="48" t="s">
        <v>37</v>
      </c>
      <c r="C20" s="47">
        <v>2</v>
      </c>
      <c r="D20" s="81"/>
      <c r="E20" s="82"/>
      <c r="F20" s="83"/>
      <c r="G20" s="52" t="s">
        <v>38</v>
      </c>
      <c r="H20" s="50"/>
      <c r="I20" s="52" t="s">
        <v>39</v>
      </c>
      <c r="J20" s="84">
        <f t="shared" si="0"/>
        <v>0</v>
      </c>
      <c r="K20" s="2"/>
      <c r="M20" s="19">
        <v>300</v>
      </c>
      <c r="N20" s="20">
        <f t="shared" si="1"/>
        <v>108</v>
      </c>
    </row>
    <row r="21" spans="1:14" ht="35.1" customHeight="1" x14ac:dyDescent="0.15">
      <c r="A21" s="47" t="s">
        <v>40</v>
      </c>
      <c r="B21" s="85" t="s">
        <v>78</v>
      </c>
      <c r="C21" s="46">
        <v>2</v>
      </c>
      <c r="D21" s="81"/>
      <c r="E21" s="82"/>
      <c r="F21" s="86"/>
      <c r="G21" s="52" t="s">
        <v>41</v>
      </c>
      <c r="H21" s="54"/>
      <c r="I21" s="51" t="s">
        <v>35</v>
      </c>
      <c r="J21" s="53">
        <f t="shared" si="0"/>
        <v>0</v>
      </c>
    </row>
    <row r="22" spans="1:14" ht="30.75" customHeight="1" x14ac:dyDescent="0.15">
      <c r="A22" s="46" t="s">
        <v>42</v>
      </c>
      <c r="B22" s="87" t="s">
        <v>66</v>
      </c>
      <c r="C22" s="47">
        <v>2</v>
      </c>
      <c r="D22" s="50"/>
      <c r="E22" s="52" t="s">
        <v>72</v>
      </c>
      <c r="F22" s="81"/>
      <c r="G22" s="82"/>
      <c r="H22" s="88"/>
      <c r="I22" s="89"/>
      <c r="J22" s="84">
        <f t="shared" si="0"/>
        <v>0</v>
      </c>
    </row>
    <row r="23" spans="1:14" ht="24.75" customHeight="1" x14ac:dyDescent="0.15">
      <c r="A23" s="71" t="s">
        <v>44</v>
      </c>
      <c r="B23" s="90" t="s">
        <v>45</v>
      </c>
      <c r="C23" s="47">
        <v>2</v>
      </c>
      <c r="D23" s="54"/>
      <c r="E23" s="51" t="s">
        <v>43</v>
      </c>
      <c r="F23" s="91"/>
      <c r="G23" s="77"/>
      <c r="H23" s="92"/>
      <c r="I23" s="93"/>
      <c r="J23" s="53">
        <f t="shared" si="0"/>
        <v>0</v>
      </c>
    </row>
    <row r="24" spans="1:14" ht="20.100000000000001" customHeight="1" x14ac:dyDescent="0.15">
      <c r="A24" s="46" t="s">
        <v>46</v>
      </c>
      <c r="B24" s="48" t="s">
        <v>47</v>
      </c>
      <c r="C24" s="51">
        <v>3</v>
      </c>
      <c r="D24" s="81"/>
      <c r="E24" s="82"/>
      <c r="F24" s="83"/>
      <c r="G24" s="52" t="s">
        <v>48</v>
      </c>
      <c r="H24" s="50"/>
      <c r="I24" s="52" t="s">
        <v>49</v>
      </c>
      <c r="J24" s="53">
        <f t="shared" si="0"/>
        <v>0</v>
      </c>
    </row>
    <row r="25" spans="1:14" ht="20.100000000000001" customHeight="1" x14ac:dyDescent="0.15">
      <c r="A25" s="47" t="s">
        <v>50</v>
      </c>
      <c r="B25" s="94" t="s">
        <v>51</v>
      </c>
      <c r="C25" s="71">
        <v>2</v>
      </c>
      <c r="D25" s="50"/>
      <c r="E25" s="95" t="s">
        <v>52</v>
      </c>
      <c r="F25" s="50"/>
      <c r="G25" s="72" t="s">
        <v>53</v>
      </c>
      <c r="H25" s="50"/>
      <c r="I25" s="51" t="s">
        <v>54</v>
      </c>
      <c r="J25" s="84">
        <f t="shared" si="0"/>
        <v>0</v>
      </c>
    </row>
    <row r="26" spans="1:14" ht="20.100000000000001" customHeight="1" x14ac:dyDescent="0.15">
      <c r="A26" s="73" t="s">
        <v>55</v>
      </c>
      <c r="B26" s="96" t="s">
        <v>56</v>
      </c>
      <c r="C26" s="95">
        <v>2</v>
      </c>
      <c r="D26" s="79"/>
      <c r="E26" s="52" t="s">
        <v>52</v>
      </c>
      <c r="F26" s="79"/>
      <c r="G26" s="51" t="s">
        <v>53</v>
      </c>
      <c r="H26" s="50"/>
      <c r="I26" s="95" t="s">
        <v>54</v>
      </c>
      <c r="J26" s="53">
        <f t="shared" si="0"/>
        <v>0</v>
      </c>
    </row>
    <row r="27" spans="1:14" ht="20.100000000000001" customHeight="1" x14ac:dyDescent="0.15">
      <c r="A27" s="47" t="s">
        <v>57</v>
      </c>
      <c r="B27" s="48" t="s">
        <v>58</v>
      </c>
      <c r="C27" s="47">
        <v>1</v>
      </c>
      <c r="D27" s="50"/>
      <c r="E27" s="72" t="s">
        <v>59</v>
      </c>
      <c r="F27" s="97"/>
      <c r="G27" s="52" t="s">
        <v>60</v>
      </c>
      <c r="H27" s="50"/>
      <c r="I27" s="52" t="s">
        <v>61</v>
      </c>
      <c r="J27" s="53">
        <f t="shared" si="0"/>
        <v>0</v>
      </c>
    </row>
    <row r="28" spans="1:14" ht="20.100000000000001" customHeight="1" x14ac:dyDescent="0.15">
      <c r="A28" s="98" t="s">
        <v>62</v>
      </c>
      <c r="B28" s="48" t="s">
        <v>74</v>
      </c>
      <c r="C28" s="71">
        <v>1</v>
      </c>
      <c r="D28" s="50"/>
      <c r="E28" s="72" t="s">
        <v>77</v>
      </c>
      <c r="F28" s="50"/>
      <c r="G28" s="52" t="s">
        <v>82</v>
      </c>
      <c r="H28" s="54"/>
      <c r="I28" s="80" t="s">
        <v>63</v>
      </c>
      <c r="J28" s="53">
        <f t="shared" si="0"/>
        <v>0</v>
      </c>
    </row>
    <row r="29" spans="1:14" ht="17.100000000000001" customHeight="1" x14ac:dyDescent="0.15">
      <c r="A29" s="30" t="s">
        <v>64</v>
      </c>
      <c r="B29" s="55" t="s">
        <v>65</v>
      </c>
      <c r="C29" s="40">
        <v>1</v>
      </c>
      <c r="D29" s="99">
        <f>DATEDIF(G30,I30,"M")</f>
        <v>0</v>
      </c>
      <c r="E29" s="99"/>
      <c r="F29" s="100" t="s">
        <v>70</v>
      </c>
      <c r="G29" s="100"/>
      <c r="H29" s="100"/>
      <c r="I29" s="100"/>
      <c r="J29" s="101">
        <f>D29</f>
        <v>0</v>
      </c>
    </row>
    <row r="30" spans="1:14" ht="17.100000000000001" customHeight="1" x14ac:dyDescent="0.15">
      <c r="A30" s="43"/>
      <c r="B30" s="65"/>
      <c r="C30" s="46"/>
      <c r="D30" s="102" t="s">
        <v>87</v>
      </c>
      <c r="E30" s="103"/>
      <c r="F30" s="104"/>
      <c r="G30" s="105">
        <v>44652</v>
      </c>
      <c r="H30" s="104" t="s">
        <v>88</v>
      </c>
      <c r="I30" s="105">
        <v>44652</v>
      </c>
      <c r="J30" s="106"/>
      <c r="K30" s="2"/>
    </row>
    <row r="31" spans="1:14" ht="17.100000000000001" customHeight="1" x14ac:dyDescent="0.15">
      <c r="A31" s="11" t="s">
        <v>71</v>
      </c>
      <c r="B31" s="12"/>
      <c r="C31" s="12"/>
      <c r="D31" s="12"/>
      <c r="E31" s="12"/>
      <c r="F31" s="12"/>
      <c r="G31" s="12"/>
      <c r="H31" s="12"/>
      <c r="I31" s="107"/>
      <c r="J31" s="58">
        <f>SUM(J12:J30)</f>
        <v>0</v>
      </c>
      <c r="K31" s="2"/>
    </row>
    <row r="32" spans="1:14" ht="17.100000000000001" customHeight="1" x14ac:dyDescent="0.15">
      <c r="A32" s="13"/>
      <c r="B32" s="14"/>
      <c r="C32" s="14"/>
      <c r="D32" s="14"/>
      <c r="E32" s="14"/>
      <c r="F32" s="14"/>
      <c r="G32" s="14"/>
      <c r="H32" s="14"/>
      <c r="I32" s="108"/>
      <c r="J32" s="69"/>
      <c r="K32" s="2"/>
    </row>
    <row r="33" spans="1:11" ht="14.25" x14ac:dyDescent="0.15">
      <c r="A33" s="11" t="s">
        <v>79</v>
      </c>
      <c r="B33" s="12"/>
      <c r="C33" s="12"/>
      <c r="D33" s="12"/>
      <c r="E33" s="12"/>
      <c r="F33" s="12"/>
      <c r="G33" s="12"/>
      <c r="H33" s="12"/>
      <c r="I33" s="12"/>
      <c r="J33" s="107"/>
      <c r="K33" s="2"/>
    </row>
    <row r="34" spans="1:11" ht="14.25" x14ac:dyDescent="0.15">
      <c r="A34" s="109"/>
      <c r="B34" s="110"/>
      <c r="C34" s="111"/>
      <c r="D34" s="112"/>
      <c r="E34" s="111"/>
      <c r="F34" s="112"/>
      <c r="G34" s="111"/>
      <c r="H34" s="113"/>
      <c r="I34" s="114" t="s">
        <v>81</v>
      </c>
      <c r="J34" s="115"/>
      <c r="K34" s="2"/>
    </row>
    <row r="35" spans="1:11" ht="14.25" x14ac:dyDescent="0.15">
      <c r="A35" s="116"/>
      <c r="B35" s="117" t="s">
        <v>80</v>
      </c>
      <c r="C35" s="117"/>
      <c r="D35" s="117"/>
      <c r="E35" s="117"/>
      <c r="F35" s="117"/>
      <c r="G35" s="117"/>
      <c r="H35" s="117"/>
      <c r="I35" s="117"/>
      <c r="J35" s="118"/>
      <c r="K35" s="2"/>
    </row>
    <row r="36" spans="1:11" ht="27.75" customHeight="1" x14ac:dyDescent="0.15">
      <c r="A36" s="119">
        <f>J31*1000*J34</f>
        <v>0</v>
      </c>
      <c r="B36" s="120"/>
      <c r="C36" s="120"/>
      <c r="D36" s="120"/>
      <c r="E36" s="120"/>
      <c r="F36" s="120"/>
      <c r="G36" s="120"/>
      <c r="H36" s="120"/>
      <c r="I36" s="120"/>
      <c r="J36" s="121"/>
      <c r="K36" s="2"/>
    </row>
    <row r="37" spans="1:11" x14ac:dyDescent="0.15">
      <c r="A37" s="1"/>
      <c r="J37" s="4"/>
    </row>
    <row r="38" spans="1:11" x14ac:dyDescent="0.15">
      <c r="A38" s="1"/>
    </row>
  </sheetData>
  <mergeCells count="40">
    <mergeCell ref="H11:I11"/>
    <mergeCell ref="J31:J32"/>
    <mergeCell ref="A33:J33"/>
    <mergeCell ref="A36:J36"/>
    <mergeCell ref="A31:I32"/>
    <mergeCell ref="A29:A30"/>
    <mergeCell ref="B29:B30"/>
    <mergeCell ref="B35:J35"/>
    <mergeCell ref="D11:E11"/>
    <mergeCell ref="A5:J6"/>
    <mergeCell ref="A3:J3"/>
    <mergeCell ref="D29:E29"/>
    <mergeCell ref="A8:B11"/>
    <mergeCell ref="A14:A16"/>
    <mergeCell ref="B14:B16"/>
    <mergeCell ref="C14:C16"/>
    <mergeCell ref="D14:D16"/>
    <mergeCell ref="E14:E16"/>
    <mergeCell ref="G14:G16"/>
    <mergeCell ref="F14:F16"/>
    <mergeCell ref="J14:J16"/>
    <mergeCell ref="F29:I29"/>
    <mergeCell ref="J29:J30"/>
    <mergeCell ref="D24:E24"/>
    <mergeCell ref="H1:J1"/>
    <mergeCell ref="H15:I15"/>
    <mergeCell ref="D30:E30"/>
    <mergeCell ref="C8:C11"/>
    <mergeCell ref="D8:J9"/>
    <mergeCell ref="D19:E19"/>
    <mergeCell ref="D20:E20"/>
    <mergeCell ref="F23:G23"/>
    <mergeCell ref="H23:I23"/>
    <mergeCell ref="D21:E21"/>
    <mergeCell ref="F22:G22"/>
    <mergeCell ref="H22:I22"/>
    <mergeCell ref="H10:I10"/>
    <mergeCell ref="F10:G10"/>
    <mergeCell ref="F11:G11"/>
    <mergeCell ref="D10:E10"/>
  </mergeCells>
  <phoneticPr fontId="7"/>
  <dataValidations count="1">
    <dataValidation type="list" allowBlank="1" showInputMessage="1" showErrorMessage="1" sqref="H3 D12:D15 F36:F1048576 D36:D1048576 D17:D28 F17:F29 F12:F15 H36:H1048576 D3:D7 H5:H7 F3:F7 D33 F33 H33 H12:H14 H17:H29" xr:uid="{00000000-0002-0000-0000-000000000000}">
      <formula1>"レ"</formula1>
    </dataValidation>
  </dataValidations>
  <pageMargins left="0.59" right="0.5600000000000000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治験薬管理経費ポイント算出表</vt:lpstr>
      <vt:lpstr>治験薬管理経費ポイント算出表!_Toc250470551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chiken05</dc:creator>
  <cp:lastModifiedBy>chiken402</cp:lastModifiedBy>
  <cp:lastPrinted>2015-02-06T07:20:58Z</cp:lastPrinted>
  <dcterms:created xsi:type="dcterms:W3CDTF">2015-02-03T01:17:43Z</dcterms:created>
  <dcterms:modified xsi:type="dcterms:W3CDTF">2022-09-12T07:20:07Z</dcterms:modified>
</cp:coreProperties>
</file>